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Types.xml" ContentType="application/vnd.ms-excel.rdrichvaluetyp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ichValueRel.xml" ContentType="application/vnd.ms-excel.richvaluerel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04-MISSIONS\21-2024\02-DCM\DCM-099-2024-ONERA Lille Valorisation R+3\02-M-PROD\01-PROJET\08-PRO\01-CCTP\"/>
    </mc:Choice>
  </mc:AlternateContent>
  <xr:revisionPtr revIDLastSave="0" documentId="13_ncr:1_{EEBC05DE-8AC4-4B62-93AB-9F4954E63202}" xr6:coauthVersionLast="47" xr6:coauthVersionMax="47" xr10:uidLastSave="{00000000-0000-0000-0000-000000000000}"/>
  <bookViews>
    <workbookView xWindow="28680" yWindow="-5115" windowWidth="29040" windowHeight="15720" tabRatio="930" firstSheet="1" activeTab="1" xr2:uid="{00000000-000D-0000-FFFF-FFFF00000000}"/>
  </bookViews>
  <sheets>
    <sheet name="Récap" sheetId="18" state="hidden" r:id="rId1"/>
    <sheet name="Lot 02 - MEXT" sheetId="23" r:id="rId2"/>
  </sheets>
  <definedNames>
    <definedName name="_xlnm._FilterDatabase" localSheetId="1" hidden="1">'Lot 02 - MEXT'!#REF!</definedName>
    <definedName name="_Toc108171847" localSheetId="1">'Lot 02 - MEXT'!#REF!</definedName>
    <definedName name="_Toc113209558" localSheetId="1">'Lot 02 - MEXT'!#REF!</definedName>
    <definedName name="_Toc113209560" localSheetId="1">'Lot 02 - MEXT'!#REF!</definedName>
    <definedName name="_Toc128757386" localSheetId="1">'Lot 02 - MEXT'!#REF!</definedName>
    <definedName name="_Toc144235432" localSheetId="1">'Lot 02 - MEXT'!#REF!</definedName>
    <definedName name="_Toc27752947" localSheetId="1">'Lot 02 - MEXT'!#REF!</definedName>
    <definedName name="_Toc351109296" localSheetId="1">'Lot 02 - MEXT'!#REF!</definedName>
    <definedName name="_Toc40067781" localSheetId="1">'Lot 02 - MEXT'!#REF!</definedName>
    <definedName name="_Toc437420861" localSheetId="1">'Lot 02 - MEXT'!#REF!</definedName>
    <definedName name="coef" localSheetId="1">'Lot 02 - MEXT'!$A$2</definedName>
    <definedName name="coef">#REF!</definedName>
    <definedName name="d" localSheetId="1">'Lot 02 - MEXT'!#REF!</definedName>
    <definedName name="d">#REF!</definedName>
    <definedName name="_xlnm.Print_Titles" localSheetId="1">'Lot 02 - MEXT'!$1:$16</definedName>
    <definedName name="TMO" localSheetId="1">'Lot 02 - MEXT'!#REF!</definedName>
    <definedName name="TMO">#REF!</definedName>
    <definedName name="_xlnm.Print_Area" localSheetId="1">'Lot 02 - MEXT'!$A$1:$F$73</definedName>
    <definedName name="_xlnm.Print_Area" localSheetId="0">Récap!$A$1:$H$113</definedName>
  </definedNames>
  <calcPr calcId="191029"/>
</workbook>
</file>

<file path=xl/calcChain.xml><?xml version="1.0" encoding="utf-8"?>
<calcChain xmlns="http://schemas.openxmlformats.org/spreadsheetml/2006/main">
  <c r="F54" i="23" l="1"/>
  <c r="F56" i="23" s="1"/>
  <c r="F50" i="23"/>
  <c r="F49" i="23"/>
  <c r="F44" i="23"/>
  <c r="F45" i="23"/>
  <c r="F46" i="23"/>
  <c r="F47" i="23"/>
  <c r="F48" i="23"/>
  <c r="F43" i="23"/>
  <c r="F52" i="23" s="1"/>
  <c r="F42" i="23"/>
  <c r="F41" i="23"/>
  <c r="F63" i="23" l="1"/>
  <c r="F64" i="23" l="1"/>
  <c r="F31" i="23"/>
  <c r="F32" i="23"/>
  <c r="F33" i="23"/>
  <c r="F34" i="23"/>
  <c r="F35" i="23"/>
  <c r="F30" i="23"/>
  <c r="F22" i="23"/>
  <c r="F60" i="23" s="1"/>
  <c r="F37" i="23" l="1"/>
  <c r="F62" i="23" s="1"/>
  <c r="F24" i="23" l="1"/>
  <c r="F26" i="23" s="1"/>
  <c r="F61" i="23" s="1"/>
  <c r="F68" i="23" s="1"/>
  <c r="F70" i="23" l="1"/>
  <c r="F72" i="23" s="1"/>
  <c r="H30" i="18"/>
  <c r="G30" i="18"/>
  <c r="E30" i="18"/>
  <c r="H18" i="18"/>
  <c r="G18" i="18"/>
  <c r="G19" i="18" s="1"/>
  <c r="H36" i="18" l="1"/>
  <c r="H37" i="18" s="1"/>
  <c r="H38" i="18" s="1"/>
  <c r="G20" i="18"/>
  <c r="H31" i="18"/>
  <c r="H32" i="18" s="1"/>
  <c r="G31" i="18"/>
  <c r="G32" i="18" s="1"/>
  <c r="H19" i="18"/>
  <c r="H20" i="18" s="1"/>
  <c r="G36" i="18"/>
  <c r="G37" i="18" l="1"/>
  <c r="G38" i="18" s="1"/>
  <c r="F13" i="18" l="1"/>
  <c r="F12" i="18" s="1"/>
  <c r="F18" i="18" s="1"/>
  <c r="F19" i="18" s="1"/>
  <c r="F20" i="18" s="1"/>
  <c r="F25" i="18"/>
  <c r="F30" i="18" s="1"/>
  <c r="F31" i="18" s="1"/>
  <c r="F32" i="18" s="1"/>
  <c r="F36" i="18" l="1"/>
  <c r="F37" i="18" l="1"/>
  <c r="F38" i="18"/>
  <c r="E31" i="18" l="1"/>
  <c r="E32" i="18" s="1"/>
  <c r="E18" i="18"/>
  <c r="E36" i="18" l="1"/>
  <c r="E37" i="18" s="1"/>
  <c r="E38" i="18" s="1"/>
  <c r="E19" i="18"/>
  <c r="E20" i="18" s="1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</future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<sst xmlns="http://schemas.openxmlformats.org/spreadsheetml/2006/main" count="109" uniqueCount="72">
  <si>
    <t>REP</t>
  </si>
  <si>
    <r>
      <t xml:space="preserve">PRIX  TOTAL   en </t>
    </r>
    <r>
      <rPr>
        <sz val="10"/>
        <rFont val="Times New Roman"/>
        <family val="1"/>
      </rPr>
      <t>€</t>
    </r>
  </si>
  <si>
    <t xml:space="preserve">Légende : </t>
  </si>
  <si>
    <t xml:space="preserve">p.m. = pour mémoire </t>
  </si>
  <si>
    <t>U = unitaire</t>
  </si>
  <si>
    <t>ml = mètre linéaire</t>
  </si>
  <si>
    <t>Poste</t>
  </si>
  <si>
    <t>Désignation</t>
  </si>
  <si>
    <t>Unité</t>
  </si>
  <si>
    <t>Prix unitaire
(euros HT)</t>
  </si>
  <si>
    <t>Prix total
(euros HT)</t>
  </si>
  <si>
    <t>TVA au taux de 20  %</t>
  </si>
  <si>
    <t>m² = mètre carré</t>
  </si>
  <si>
    <t>m3 = mètre cube</t>
  </si>
  <si>
    <t>Quantité  Entreprise</t>
  </si>
  <si>
    <t>PRO</t>
  </si>
  <si>
    <t xml:space="preserve"> Total HT </t>
  </si>
  <si>
    <t>TVA 20%</t>
  </si>
  <si>
    <t>Total TTC</t>
  </si>
  <si>
    <t xml:space="preserve"> Total   HT </t>
  </si>
  <si>
    <t>Rendu du 30/05/2023</t>
  </si>
  <si>
    <t>APR-004-2021 - Indice E</t>
  </si>
  <si>
    <t>COMPARATIF BUDGET/OFFRES</t>
  </si>
  <si>
    <t>L'entreprise Septentrionale précise dans le mémoire technique :</t>
  </si>
  <si>
    <t>NOM ENT 1</t>
  </si>
  <si>
    <t>NOM ENT 2</t>
  </si>
  <si>
    <t>Estimation MOE 
PRO 
Rendu XX/XX/XXXX</t>
  </si>
  <si>
    <t>TOTAL  HT</t>
  </si>
  <si>
    <t>TOTAL TTC</t>
  </si>
  <si>
    <t>XXXXXXXXXXXXXXXXXXX</t>
  </si>
  <si>
    <t>Ens</t>
  </si>
  <si>
    <t>U</t>
  </si>
  <si>
    <t>3.3</t>
  </si>
  <si>
    <t>Sous total 3.3</t>
  </si>
  <si>
    <t>3.5</t>
  </si>
  <si>
    <t>3.5.1</t>
  </si>
  <si>
    <t>3.6</t>
  </si>
  <si>
    <t>3.7</t>
  </si>
  <si>
    <t>3.4</t>
  </si>
  <si>
    <t>Test d'étanchéité</t>
  </si>
  <si>
    <t>Dépose des menuiseries extérieures</t>
  </si>
  <si>
    <t>Nomenclature des menuiseries extérieures</t>
  </si>
  <si>
    <t>Stores intérieurs</t>
  </si>
  <si>
    <t>Travaux de menuiseries intérieures</t>
  </si>
  <si>
    <t xml:space="preserve">Sous total 3.7 </t>
  </si>
  <si>
    <t>Sous total 3.6</t>
  </si>
  <si>
    <t xml:space="preserve">Sous total 3.4 </t>
  </si>
  <si>
    <t xml:space="preserve">Sous total 3.5 </t>
  </si>
  <si>
    <t>Description des travaux</t>
  </si>
  <si>
    <t>Dévoiement des systèmes d'ouverture</t>
  </si>
  <si>
    <t>ME01</t>
  </si>
  <si>
    <t>ME02 - Baie d'accessibilité</t>
  </si>
  <si>
    <t>ME03</t>
  </si>
  <si>
    <t>ME04</t>
  </si>
  <si>
    <t>ME05</t>
  </si>
  <si>
    <t>ME06</t>
  </si>
  <si>
    <t>ONERA - Centre de Lille</t>
  </si>
  <si>
    <t>Revalorisation du R+3 du bâtiment principal du centre ONERA</t>
  </si>
  <si>
    <t>DECOMPOSITION DU PRIX GLOBAL ET FORFAITAIRE (D.P.G.F.)</t>
  </si>
  <si>
    <t>Ens = un ensemble</t>
  </si>
  <si>
    <t>LOT 02 : MENUISERIES EXTERIEURES</t>
  </si>
  <si>
    <t>Menuiseries extérieures</t>
  </si>
  <si>
    <t>m²</t>
  </si>
  <si>
    <t>Local B302</t>
  </si>
  <si>
    <t>Local B303</t>
  </si>
  <si>
    <t>Local B304</t>
  </si>
  <si>
    <t>N/Référence : DCM-099-2024 – Indice B</t>
  </si>
  <si>
    <t>Le 28/05/2025</t>
  </si>
  <si>
    <t>Fourniture et pose de stores intérieures</t>
  </si>
  <si>
    <t xml:space="preserve">3.6.1 </t>
  </si>
  <si>
    <t xml:space="preserve">3.6.2 </t>
  </si>
  <si>
    <t>Dépose et repose du store existant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</si>
</sst>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F&quot;;[Red]\-#,##0.00\ &quot;F&quot;"/>
    <numFmt numFmtId="165" formatCode="_-* #,##0.00\ &quot;F&quot;_-;\-* #,##0.00\ &quot;F&quot;_-;_-* &quot;-&quot;??\ &quot;F&quot;_-;_-@_-"/>
    <numFmt numFmtId="166" formatCode="_-* #,##0.00\ _F_-;\-* #,##0.00\ _F_-;_-* &quot;-&quot;??\ _F_-;_-@_-"/>
    <numFmt numFmtId="167" formatCode="#,##0\ [$€-1]"/>
    <numFmt numFmtId="168" formatCode="#,##0.00\ _ &quot;€&quot;"/>
    <numFmt numFmtId="169" formatCode="_-* #,##0.00\ [$€-40C]_-;\-* #,##0.00\ [$€-40C]_-;_-* &quot;-&quot;??\ [$€-40C]_-;_-@_-"/>
    <numFmt numFmtId="170" formatCode="_-* #,##0\ &quot;€&quot;_-;\-* #,##0\ &quot;€&quot;_-;_-* &quot;-&quot;??\ &quot;€&quot;_-;_-@_-"/>
    <numFmt numFmtId="171" formatCode="#,##0.00\ &quot;€&quot;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Calibri"/>
      <family val="1"/>
    </font>
    <font>
      <b/>
      <sz val="9"/>
      <color rgb="FF000080"/>
      <name val="Calibri"/>
      <family val="1"/>
    </font>
    <font>
      <sz val="8"/>
      <color rgb="FF000000"/>
      <name val="Calibri"/>
      <family val="1"/>
    </font>
    <font>
      <b/>
      <sz val="8"/>
      <color rgb="FF008080"/>
      <name val="Calibri"/>
      <family val="1"/>
    </font>
    <font>
      <sz val="8"/>
      <color rgb="FF000080"/>
      <name val="Calibri"/>
      <family val="1"/>
    </font>
    <font>
      <sz val="10"/>
      <color rgb="FF000000"/>
      <name val="Calibri"/>
      <family val="1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0"/>
      <name val="Calibri"/>
      <family val="2"/>
      <scheme val="minor"/>
    </font>
    <font>
      <b/>
      <u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CECE"/>
        <bgColor indexed="64"/>
      </patternFill>
    </fill>
    <fill>
      <patternFill patternType="solid">
        <fgColor rgb="FFC4C4C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0" fontId="14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14" fillId="0" borderId="0" applyFont="0" applyFill="0" applyBorder="0" applyAlignment="0" applyProtection="0"/>
    <xf numFmtId="165" fontId="7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15" fillId="0" borderId="0"/>
    <xf numFmtId="49" fontId="4" fillId="0" borderId="0" applyFill="0"/>
    <xf numFmtId="49" fontId="22" fillId="2" borderId="0">
      <alignment horizontal="left" vertical="top" wrapText="1"/>
    </xf>
    <xf numFmtId="49" fontId="23" fillId="3" borderId="0">
      <alignment horizontal="left" vertical="top" wrapText="1"/>
    </xf>
    <xf numFmtId="49" fontId="24" fillId="0" borderId="0" applyFill="0">
      <alignment horizontal="left" vertical="top" wrapText="1"/>
    </xf>
    <xf numFmtId="49" fontId="25" fillId="0" borderId="0" applyFill="0">
      <alignment horizontal="left" vertical="top" wrapText="1"/>
    </xf>
    <xf numFmtId="49" fontId="26" fillId="0" borderId="0" applyFill="0">
      <alignment horizontal="left" vertical="top" wrapText="1"/>
    </xf>
    <xf numFmtId="49" fontId="27" fillId="0" borderId="0" applyFill="0">
      <alignment horizontal="left" vertical="top" wrapText="1"/>
    </xf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7" fillId="0" borderId="0"/>
    <xf numFmtId="49" fontId="1" fillId="0" borderId="0" applyFill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92">
    <xf numFmtId="0" fontId="0" fillId="0" borderId="0" xfId="0"/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169" fontId="7" fillId="0" borderId="2" xfId="0" applyNumberFormat="1" applyFont="1" applyBorder="1" applyAlignment="1">
      <alignment horizontal="center" vertical="center"/>
    </xf>
    <xf numFmtId="0" fontId="6" fillId="0" borderId="3" xfId="16" applyFont="1" applyBorder="1" applyAlignment="1">
      <alignment horizontal="center" vertical="center" wrapText="1"/>
    </xf>
    <xf numFmtId="0" fontId="6" fillId="0" borderId="3" xfId="16" applyFont="1" applyBorder="1" applyAlignment="1">
      <alignment horizontal="center" vertical="center" textRotation="90" wrapText="1"/>
    </xf>
    <xf numFmtId="2" fontId="6" fillId="0" borderId="3" xfId="16" applyNumberFormat="1" applyFont="1" applyBorder="1" applyAlignment="1">
      <alignment horizontal="center" vertical="center" textRotation="90" wrapText="1"/>
    </xf>
    <xf numFmtId="49" fontId="7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/>
    </xf>
    <xf numFmtId="169" fontId="5" fillId="0" borderId="3" xfId="0" applyNumberFormat="1" applyFont="1" applyBorder="1" applyAlignment="1">
      <alignment horizontal="center" vertical="center" wrapText="1"/>
    </xf>
    <xf numFmtId="169" fontId="7" fillId="0" borderId="8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6" fillId="0" borderId="0" xfId="0" applyFont="1"/>
    <xf numFmtId="0" fontId="5" fillId="0" borderId="8" xfId="0" applyFont="1" applyBorder="1" applyAlignment="1">
      <alignment vertical="center" wrapText="1"/>
    </xf>
    <xf numFmtId="169" fontId="6" fillId="0" borderId="2" xfId="0" applyNumberFormat="1" applyFont="1" applyBorder="1" applyAlignment="1">
      <alignment horizontal="center" vertical="center"/>
    </xf>
    <xf numFmtId="0" fontId="0" fillId="5" borderId="25" xfId="0" applyFill="1" applyBorder="1"/>
    <xf numFmtId="0" fontId="0" fillId="5" borderId="27" xfId="0" applyFill="1" applyBorder="1"/>
    <xf numFmtId="44" fontId="30" fillId="5" borderId="31" xfId="0" applyNumberFormat="1" applyFont="1" applyFill="1" applyBorder="1"/>
    <xf numFmtId="44" fontId="30" fillId="5" borderId="27" xfId="0" applyNumberFormat="1" applyFont="1" applyFill="1" applyBorder="1"/>
    <xf numFmtId="0" fontId="0" fillId="5" borderId="31" xfId="0" applyFill="1" applyBorder="1"/>
    <xf numFmtId="44" fontId="0" fillId="0" borderId="0" xfId="28" applyFont="1"/>
    <xf numFmtId="44" fontId="0" fillId="0" borderId="0" xfId="0" applyNumberFormat="1"/>
    <xf numFmtId="170" fontId="0" fillId="5" borderId="27" xfId="0" applyNumberFormat="1" applyFill="1" applyBorder="1"/>
    <xf numFmtId="170" fontId="0" fillId="5" borderId="29" xfId="0" applyNumberFormat="1" applyFill="1" applyBorder="1"/>
    <xf numFmtId="170" fontId="30" fillId="5" borderId="30" xfId="0" applyNumberFormat="1" applyFont="1" applyFill="1" applyBorder="1"/>
    <xf numFmtId="44" fontId="30" fillId="5" borderId="30" xfId="0" applyNumberFormat="1" applyFont="1" applyFill="1" applyBorder="1"/>
    <xf numFmtId="171" fontId="0" fillId="0" borderId="0" xfId="0" applyNumberFormat="1"/>
    <xf numFmtId="0" fontId="0" fillId="5" borderId="9" xfId="0" applyFill="1" applyBorder="1"/>
    <xf numFmtId="0" fontId="0" fillId="5" borderId="1" xfId="0" applyFill="1" applyBorder="1"/>
    <xf numFmtId="170" fontId="0" fillId="5" borderId="1" xfId="0" applyNumberFormat="1" applyFill="1" applyBorder="1"/>
    <xf numFmtId="170" fontId="0" fillId="5" borderId="32" xfId="0" applyNumberFormat="1" applyFill="1" applyBorder="1"/>
    <xf numFmtId="170" fontId="30" fillId="5" borderId="21" xfId="0" applyNumberFormat="1" applyFont="1" applyFill="1" applyBorder="1"/>
    <xf numFmtId="170" fontId="30" fillId="5" borderId="33" xfId="0" applyNumberFormat="1" applyFont="1" applyFill="1" applyBorder="1"/>
    <xf numFmtId="44" fontId="30" fillId="5" borderId="1" xfId="0" applyNumberFormat="1" applyFont="1" applyFill="1" applyBorder="1"/>
    <xf numFmtId="0" fontId="0" fillId="5" borderId="33" xfId="0" applyFill="1" applyBorder="1"/>
    <xf numFmtId="171" fontId="0" fillId="5" borderId="36" xfId="0" applyNumberFormat="1" applyFill="1" applyBorder="1"/>
    <xf numFmtId="44" fontId="0" fillId="5" borderId="36" xfId="0" applyNumberFormat="1" applyFill="1" applyBorder="1"/>
    <xf numFmtId="44" fontId="0" fillId="5" borderId="30" xfId="0" applyNumberFormat="1" applyFill="1" applyBorder="1"/>
    <xf numFmtId="0" fontId="6" fillId="0" borderId="0" xfId="0" applyFont="1" applyAlignment="1">
      <alignment wrapText="1"/>
    </xf>
    <xf numFmtId="44" fontId="32" fillId="4" borderId="0" xfId="28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7" fillId="6" borderId="2" xfId="0" applyFont="1" applyFill="1" applyBorder="1" applyAlignment="1">
      <alignment wrapText="1"/>
    </xf>
    <xf numFmtId="0" fontId="7" fillId="6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/>
    </xf>
    <xf numFmtId="169" fontId="7" fillId="6" borderId="2" xfId="0" applyNumberFormat="1" applyFont="1" applyFill="1" applyBorder="1" applyAlignment="1">
      <alignment horizontal="center"/>
    </xf>
    <xf numFmtId="49" fontId="7" fillId="6" borderId="2" xfId="0" applyNumberFormat="1" applyFont="1" applyFill="1" applyBorder="1" applyAlignment="1">
      <alignment horizontal="center" vertical="center"/>
    </xf>
    <xf numFmtId="49" fontId="10" fillId="6" borderId="5" xfId="0" applyNumberFormat="1" applyFont="1" applyFill="1" applyBorder="1" applyAlignment="1">
      <alignment horizontal="center"/>
    </xf>
    <xf numFmtId="44" fontId="10" fillId="6" borderId="5" xfId="0" applyNumberFormat="1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6" fillId="6" borderId="2" xfId="16" applyFont="1" applyFill="1" applyBorder="1" applyAlignment="1">
      <alignment horizontal="right" vertical="top" wrapText="1"/>
    </xf>
    <xf numFmtId="49" fontId="10" fillId="6" borderId="2" xfId="0" applyNumberFormat="1" applyFont="1" applyFill="1" applyBorder="1" applyAlignment="1">
      <alignment horizontal="center"/>
    </xf>
    <xf numFmtId="168" fontId="6" fillId="6" borderId="2" xfId="0" applyNumberFormat="1" applyFont="1" applyFill="1" applyBorder="1" applyAlignment="1">
      <alignment horizontal="center" vertical="top"/>
    </xf>
    <xf numFmtId="0" fontId="6" fillId="6" borderId="15" xfId="0" applyFont="1" applyFill="1" applyBorder="1" applyAlignment="1">
      <alignment horizontal="center"/>
    </xf>
    <xf numFmtId="49" fontId="7" fillId="6" borderId="15" xfId="0" applyNumberFormat="1" applyFont="1" applyFill="1" applyBorder="1" applyAlignment="1">
      <alignment horizontal="center"/>
    </xf>
    <xf numFmtId="44" fontId="10" fillId="6" borderId="15" xfId="0" applyNumberFormat="1" applyFont="1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7" xfId="0" applyFill="1" applyBorder="1"/>
    <xf numFmtId="170" fontId="7" fillId="6" borderId="18" xfId="28" applyNumberFormat="1" applyFont="1" applyFill="1" applyBorder="1" applyAlignment="1">
      <alignment vertical="center"/>
    </xf>
    <xf numFmtId="171" fontId="0" fillId="6" borderId="17" xfId="0" applyNumberFormat="1" applyFill="1" applyBorder="1"/>
    <xf numFmtId="0" fontId="0" fillId="6" borderId="18" xfId="0" applyFill="1" applyBorder="1"/>
    <xf numFmtId="0" fontId="31" fillId="6" borderId="0" xfId="0" applyFont="1" applyFill="1" applyAlignment="1">
      <alignment vertical="center"/>
    </xf>
    <xf numFmtId="0" fontId="31" fillId="6" borderId="20" xfId="0" applyFont="1" applyFill="1" applyBorder="1" applyAlignment="1">
      <alignment vertical="center"/>
    </xf>
    <xf numFmtId="171" fontId="0" fillId="6" borderId="0" xfId="0" applyNumberFormat="1" applyFill="1"/>
    <xf numFmtId="0" fontId="0" fillId="6" borderId="20" xfId="0" applyFill="1" applyBorder="1"/>
    <xf numFmtId="0" fontId="11" fillId="6" borderId="19" xfId="16" applyFont="1" applyFill="1" applyBorder="1" applyAlignment="1">
      <alignment vertical="center" wrapText="1"/>
    </xf>
    <xf numFmtId="0" fontId="11" fillId="6" borderId="0" xfId="16" applyFont="1" applyFill="1" applyAlignment="1">
      <alignment vertical="center" wrapText="1"/>
    </xf>
    <xf numFmtId="0" fontId="0" fillId="6" borderId="19" xfId="0" applyFill="1" applyBorder="1"/>
    <xf numFmtId="0" fontId="0" fillId="6" borderId="21" xfId="0" applyFill="1" applyBorder="1"/>
    <xf numFmtId="0" fontId="0" fillId="6" borderId="22" xfId="0" applyFill="1" applyBorder="1" applyAlignment="1">
      <alignment horizontal="center"/>
    </xf>
    <xf numFmtId="44" fontId="0" fillId="6" borderId="23" xfId="28" applyFont="1" applyFill="1" applyBorder="1"/>
    <xf numFmtId="171" fontId="0" fillId="6" borderId="22" xfId="0" applyNumberFormat="1" applyFill="1" applyBorder="1"/>
    <xf numFmtId="0" fontId="0" fillId="6" borderId="23" xfId="0" applyFill="1" applyBorder="1"/>
    <xf numFmtId="0" fontId="30" fillId="6" borderId="19" xfId="0" applyFont="1" applyFill="1" applyBorder="1" applyAlignment="1">
      <alignment horizontal="center" wrapText="1"/>
    </xf>
    <xf numFmtId="0" fontId="30" fillId="6" borderId="0" xfId="0" applyFont="1" applyFill="1" applyAlignment="1">
      <alignment horizontal="center" wrapText="1"/>
    </xf>
    <xf numFmtId="0" fontId="30" fillId="6" borderId="0" xfId="0" applyFont="1" applyFill="1" applyAlignment="1">
      <alignment horizontal="center"/>
    </xf>
    <xf numFmtId="0" fontId="30" fillId="6" borderId="0" xfId="0" applyFont="1" applyFill="1" applyAlignment="1">
      <alignment horizontal="right"/>
    </xf>
    <xf numFmtId="0" fontId="30" fillId="6" borderId="21" xfId="0" applyFont="1" applyFill="1" applyBorder="1" applyAlignment="1">
      <alignment horizontal="center"/>
    </xf>
    <xf numFmtId="0" fontId="30" fillId="6" borderId="22" xfId="0" applyFont="1" applyFill="1" applyBorder="1" applyAlignment="1">
      <alignment horizontal="center"/>
    </xf>
    <xf numFmtId="0" fontId="6" fillId="6" borderId="22" xfId="0" applyFont="1" applyFill="1" applyBorder="1" applyAlignment="1">
      <alignment horizontal="right"/>
    </xf>
    <xf numFmtId="0" fontId="30" fillId="6" borderId="22" xfId="0" applyFont="1" applyFill="1" applyBorder="1" applyAlignment="1">
      <alignment horizontal="right"/>
    </xf>
    <xf numFmtId="0" fontId="30" fillId="6" borderId="6" xfId="0" applyFont="1" applyFill="1" applyBorder="1" applyAlignment="1">
      <alignment horizontal="right"/>
    </xf>
    <xf numFmtId="0" fontId="6" fillId="6" borderId="28" xfId="0" applyFont="1" applyFill="1" applyBorder="1" applyAlignment="1">
      <alignment horizontal="right"/>
    </xf>
    <xf numFmtId="169" fontId="7" fillId="0" borderId="2" xfId="0" applyNumberFormat="1" applyFont="1" applyBorder="1" applyAlignment="1">
      <alignment vertical="center"/>
    </xf>
    <xf numFmtId="169" fontId="7" fillId="0" borderId="3" xfId="0" applyNumberFormat="1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169" fontId="7" fillId="0" borderId="15" xfId="0" applyNumberFormat="1" applyFont="1" applyBorder="1" applyAlignment="1">
      <alignment horizontal="center" vertical="center"/>
    </xf>
    <xf numFmtId="44" fontId="7" fillId="0" borderId="2" xfId="33" applyFont="1" applyBorder="1" applyAlignment="1">
      <alignment vertical="center" wrapText="1"/>
    </xf>
    <xf numFmtId="44" fontId="21" fillId="0" borderId="2" xfId="28" applyFont="1" applyFill="1" applyBorder="1" applyAlignment="1">
      <alignment vertical="center"/>
    </xf>
    <xf numFmtId="0" fontId="7" fillId="0" borderId="0" xfId="11" applyAlignment="1">
      <alignment vertical="center"/>
    </xf>
    <xf numFmtId="49" fontId="7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169" fontId="5" fillId="0" borderId="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/>
    </xf>
    <xf numFmtId="169" fontId="5" fillId="0" borderId="8" xfId="0" applyNumberFormat="1" applyFont="1" applyBorder="1" applyAlignment="1">
      <alignment horizontal="center" vertical="center" wrapText="1"/>
    </xf>
    <xf numFmtId="169" fontId="5" fillId="0" borderId="12" xfId="0" applyNumberFormat="1" applyFont="1" applyBorder="1" applyAlignment="1">
      <alignment horizontal="center" vertical="center" wrapText="1"/>
    </xf>
    <xf numFmtId="169" fontId="5" fillId="0" borderId="1" xfId="0" applyNumberFormat="1" applyFont="1" applyBorder="1" applyAlignment="1">
      <alignment horizontal="center" vertical="center" wrapText="1"/>
    </xf>
    <xf numFmtId="169" fontId="5" fillId="0" borderId="9" xfId="0" applyNumberFormat="1" applyFont="1" applyBorder="1" applyAlignment="1">
      <alignment horizontal="center" vertical="center" wrapText="1"/>
    </xf>
    <xf numFmtId="169" fontId="7" fillId="6" borderId="1" xfId="0" applyNumberFormat="1" applyFont="1" applyFill="1" applyBorder="1" applyAlignment="1">
      <alignment horizontal="center"/>
    </xf>
    <xf numFmtId="49" fontId="10" fillId="6" borderId="37" xfId="0" applyNumberFormat="1" applyFont="1" applyFill="1" applyBorder="1" applyAlignment="1">
      <alignment horizontal="center"/>
    </xf>
    <xf numFmtId="49" fontId="7" fillId="6" borderId="11" xfId="0" applyNumberFormat="1" applyFont="1" applyFill="1" applyBorder="1" applyAlignment="1">
      <alignment horizontal="center"/>
    </xf>
    <xf numFmtId="169" fontId="6" fillId="0" borderId="3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left" vertical="center" wrapText="1"/>
    </xf>
    <xf numFmtId="49" fontId="6" fillId="6" borderId="2" xfId="0" applyNumberFormat="1" applyFont="1" applyFill="1" applyBorder="1" applyAlignment="1">
      <alignment horizontal="center" wrapText="1"/>
    </xf>
    <xf numFmtId="49" fontId="10" fillId="6" borderId="2" xfId="0" applyNumberFormat="1" applyFont="1" applyFill="1" applyBorder="1" applyAlignment="1">
      <alignment horizontal="center" wrapText="1"/>
    </xf>
    <xf numFmtId="49" fontId="6" fillId="6" borderId="15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49" fontId="7" fillId="0" borderId="15" xfId="0" applyNumberFormat="1" applyFont="1" applyBorder="1" applyAlignment="1">
      <alignment horizontal="right" vertical="center" wrapText="1"/>
    </xf>
    <xf numFmtId="0" fontId="7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right" vertical="center" wrapText="1"/>
    </xf>
    <xf numFmtId="0" fontId="34" fillId="0" borderId="2" xfId="0" applyFont="1" applyBorder="1" applyAlignment="1">
      <alignment wrapText="1"/>
    </xf>
    <xf numFmtId="0" fontId="7" fillId="0" borderId="2" xfId="0" applyFont="1" applyBorder="1" applyAlignment="1">
      <alignment horizontal="left" vertical="center" wrapText="1" indent="1"/>
    </xf>
    <xf numFmtId="0" fontId="7" fillId="0" borderId="1" xfId="0" applyFont="1" applyBorder="1" applyAlignment="1">
      <alignment vertical="center"/>
    </xf>
    <xf numFmtId="44" fontId="7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right" vertical="center" wrapText="1"/>
    </xf>
    <xf numFmtId="44" fontId="21" fillId="0" borderId="3" xfId="28" applyFont="1" applyFill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1" xfId="23" applyNumberFormat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/>
    </xf>
    <xf numFmtId="44" fontId="7" fillId="0" borderId="2" xfId="33" applyFont="1" applyFill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 indent="3"/>
    </xf>
    <xf numFmtId="0" fontId="7" fillId="0" borderId="9" xfId="16" applyFont="1" applyBorder="1" applyAlignment="1">
      <alignment horizontal="center" vertical="center"/>
    </xf>
    <xf numFmtId="2" fontId="20" fillId="0" borderId="10" xfId="16" applyNumberFormat="1" applyFont="1" applyBorder="1" applyAlignment="1">
      <alignment wrapText="1"/>
    </xf>
    <xf numFmtId="0" fontId="20" fillId="0" borderId="10" xfId="16" applyFont="1" applyBorder="1" applyAlignment="1">
      <alignment wrapText="1"/>
    </xf>
    <xf numFmtId="0" fontId="20" fillId="0" borderId="38" xfId="16" applyFont="1" applyBorder="1" applyAlignment="1">
      <alignment horizontal="right" wrapText="1"/>
    </xf>
    <xf numFmtId="0" fontId="7" fillId="0" borderId="1" xfId="16" applyFont="1" applyBorder="1" applyAlignment="1">
      <alignment horizontal="center" vertical="center"/>
    </xf>
    <xf numFmtId="0" fontId="7" fillId="0" borderId="11" xfId="16" applyFont="1" applyBorder="1" applyAlignment="1">
      <alignment horizontal="center" vertical="center"/>
    </xf>
    <xf numFmtId="0" fontId="20" fillId="0" borderId="4" xfId="16" applyFont="1" applyBorder="1" applyAlignment="1">
      <alignment wrapText="1"/>
    </xf>
    <xf numFmtId="2" fontId="20" fillId="0" borderId="4" xfId="16" applyNumberFormat="1" applyFont="1" applyBorder="1" applyAlignment="1">
      <alignment wrapText="1"/>
    </xf>
    <xf numFmtId="0" fontId="20" fillId="0" borderId="7" xfId="16" applyFont="1" applyBorder="1" applyAlignment="1">
      <alignment horizontal="right" wrapText="1"/>
    </xf>
    <xf numFmtId="0" fontId="20" fillId="0" borderId="0" xfId="16" applyFont="1" applyAlignment="1">
      <alignment vertical="center" wrapText="1"/>
    </xf>
    <xf numFmtId="0" fontId="20" fillId="0" borderId="0" xfId="16" applyFont="1" applyAlignment="1">
      <alignment wrapText="1"/>
    </xf>
    <xf numFmtId="2" fontId="20" fillId="0" borderId="0" xfId="16" applyNumberFormat="1" applyFont="1" applyAlignment="1">
      <alignment wrapText="1"/>
    </xf>
    <xf numFmtId="0" fontId="20" fillId="0" borderId="6" xfId="16" applyFont="1" applyBorder="1" applyAlignment="1">
      <alignment horizontal="right" wrapText="1"/>
    </xf>
    <xf numFmtId="0" fontId="13" fillId="0" borderId="0" xfId="16" applyFont="1" applyAlignment="1">
      <alignment horizontal="left" vertical="center" wrapText="1"/>
    </xf>
    <xf numFmtId="0" fontId="17" fillId="0" borderId="1" xfId="16" applyFont="1" applyBorder="1" applyAlignment="1">
      <alignment horizontal="center" vertical="center"/>
    </xf>
    <xf numFmtId="0" fontId="7" fillId="0" borderId="0" xfId="16" applyFont="1" applyAlignment="1">
      <alignment horizontal="left" vertical="center" wrapText="1" indent="2"/>
    </xf>
    <xf numFmtId="0" fontId="7" fillId="0" borderId="0" xfId="16" applyFont="1" applyAlignment="1">
      <alignment horizontal="left" vertical="center" indent="2"/>
    </xf>
    <xf numFmtId="0" fontId="12" fillId="0" borderId="4" xfId="16" applyFont="1" applyBorder="1" applyAlignment="1">
      <alignment vertical="center" wrapText="1"/>
    </xf>
    <xf numFmtId="0" fontId="11" fillId="0" borderId="4" xfId="16" applyFont="1" applyBorder="1" applyAlignment="1">
      <alignment horizontal="center" vertical="top" wrapText="1"/>
    </xf>
    <xf numFmtId="2" fontId="11" fillId="0" borderId="4" xfId="16" applyNumberFormat="1" applyFont="1" applyBorder="1" applyAlignment="1">
      <alignment horizontal="center" vertical="top" wrapText="1"/>
    </xf>
    <xf numFmtId="0" fontId="11" fillId="0" borderId="7" xfId="16" applyFont="1" applyBorder="1" applyAlignment="1">
      <alignment horizontal="center" vertical="top" wrapText="1"/>
    </xf>
    <xf numFmtId="0" fontId="20" fillId="0" borderId="0" xfId="16" applyFont="1"/>
    <xf numFmtId="0" fontId="7" fillId="0" borderId="6" xfId="16" applyFont="1" applyBorder="1" applyAlignment="1">
      <alignment horizontal="center" vertical="center"/>
    </xf>
    <xf numFmtId="167" fontId="6" fillId="0" borderId="3" xfId="16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30" fillId="0" borderId="19" xfId="0" applyFont="1" applyBorder="1" applyAlignment="1">
      <alignment horizontal="center"/>
    </xf>
    <xf numFmtId="0" fontId="30" fillId="0" borderId="6" xfId="0" applyFont="1" applyBorder="1" applyAlignment="1">
      <alignment horizontal="center"/>
    </xf>
    <xf numFmtId="170" fontId="33" fillId="4" borderId="34" xfId="28" applyNumberFormat="1" applyFont="1" applyFill="1" applyBorder="1" applyAlignment="1">
      <alignment horizontal="center" vertical="center" wrapText="1"/>
    </xf>
    <xf numFmtId="170" fontId="33" fillId="4" borderId="35" xfId="28" applyNumberFormat="1" applyFont="1" applyFill="1" applyBorder="1" applyAlignment="1">
      <alignment horizontal="center" vertical="center"/>
    </xf>
    <xf numFmtId="0" fontId="11" fillId="6" borderId="0" xfId="16" applyFont="1" applyFill="1" applyAlignment="1">
      <alignment horizontal="center" vertical="center" wrapText="1"/>
    </xf>
    <xf numFmtId="0" fontId="11" fillId="6" borderId="20" xfId="16" applyFont="1" applyFill="1" applyBorder="1" applyAlignment="1">
      <alignment horizontal="center" vertical="center" wrapText="1"/>
    </xf>
    <xf numFmtId="0" fontId="29" fillId="4" borderId="19" xfId="0" applyFont="1" applyFill="1" applyBorder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6" xfId="0" applyFont="1" applyFill="1" applyBorder="1" applyAlignment="1">
      <alignment horizontal="center" vertical="center"/>
    </xf>
    <xf numFmtId="0" fontId="29" fillId="4" borderId="24" xfId="0" applyFont="1" applyFill="1" applyBorder="1" applyAlignment="1">
      <alignment horizontal="center" vertical="center"/>
    </xf>
    <xf numFmtId="0" fontId="29" fillId="4" borderId="4" xfId="0" applyFont="1" applyFill="1" applyBorder="1" applyAlignment="1">
      <alignment horizontal="center" vertical="center"/>
    </xf>
    <xf numFmtId="0" fontId="29" fillId="4" borderId="7" xfId="0" applyFont="1" applyFill="1" applyBorder="1" applyAlignment="1">
      <alignment horizontal="center" vertical="center"/>
    </xf>
    <xf numFmtId="170" fontId="33" fillId="4" borderId="27" xfId="28" applyNumberFormat="1" applyFont="1" applyFill="1" applyBorder="1" applyAlignment="1">
      <alignment horizontal="center" vertical="center" wrapText="1"/>
    </xf>
    <xf numFmtId="170" fontId="33" fillId="4" borderId="26" xfId="28" applyNumberFormat="1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18" fillId="0" borderId="0" xfId="16" applyFont="1" applyAlignment="1">
      <alignment horizontal="center" vertical="top" wrapText="1"/>
    </xf>
    <xf numFmtId="0" fontId="18" fillId="0" borderId="6" xfId="16" applyFont="1" applyBorder="1" applyAlignment="1">
      <alignment horizontal="center" vertical="top" wrapText="1"/>
    </xf>
    <xf numFmtId="0" fontId="11" fillId="0" borderId="10" xfId="16" applyFont="1" applyBorder="1" applyAlignment="1">
      <alignment horizontal="center" vertical="center"/>
    </xf>
    <xf numFmtId="0" fontId="6" fillId="0" borderId="12" xfId="16" applyFont="1" applyBorder="1" applyAlignment="1">
      <alignment horizontal="center" vertical="center" wrapText="1"/>
    </xf>
    <xf numFmtId="0" fontId="6" fillId="0" borderId="13" xfId="16" applyFont="1" applyBorder="1" applyAlignment="1">
      <alignment horizontal="center" vertical="center" wrapText="1"/>
    </xf>
    <xf numFmtId="0" fontId="6" fillId="0" borderId="14" xfId="16" applyFont="1" applyBorder="1" applyAlignment="1">
      <alignment horizontal="center" vertical="center" wrapText="1"/>
    </xf>
    <xf numFmtId="0" fontId="11" fillId="0" borderId="0" xfId="16" applyFont="1" applyAlignment="1">
      <alignment horizontal="center" vertical="top" wrapText="1"/>
    </xf>
    <xf numFmtId="0" fontId="11" fillId="0" borderId="6" xfId="16" applyFont="1" applyBorder="1" applyAlignment="1">
      <alignment horizontal="center" vertical="top" wrapText="1"/>
    </xf>
    <xf numFmtId="0" fontId="11" fillId="0" borderId="0" xfId="16" applyFont="1" applyAlignment="1">
      <alignment horizontal="center" vertical="center" wrapText="1"/>
    </xf>
    <xf numFmtId="0" fontId="11" fillId="0" borderId="0" xfId="16" applyFont="1" applyAlignment="1">
      <alignment horizontal="right" vertical="center"/>
    </xf>
    <xf numFmtId="0" fontId="11" fillId="0" borderId="6" xfId="16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Border="1"/>
  </cellXfs>
  <cellStyles count="45">
    <cellStyle name="ArtTitre" xfId="21" xr:uid="{5ED59AC5-4B13-4BEB-91F4-F96FC94EA60A}"/>
    <cellStyle name="ChapTitre0" xfId="19" xr:uid="{D12C5271-24C2-4C73-B276-DA5E218F9CC5}"/>
    <cellStyle name="ChapTitre1" xfId="20" xr:uid="{837831B6-A8B2-4AAC-B090-DDF009E7D6E7}"/>
    <cellStyle name="ChapTitre2" xfId="22" xr:uid="{DCE1E3C7-156B-458B-B731-4822DAC17756}"/>
    <cellStyle name="ChapTitre3" xfId="23" xr:uid="{41E727C3-F764-460F-BA82-A95FA4653538}"/>
    <cellStyle name="ChapTitre4" xfId="24" xr:uid="{4AD05C91-2824-4D07-A7B8-DE0701F65750}"/>
    <cellStyle name="Milliers 2" xfId="1" xr:uid="{00000000-0005-0000-0000-000000000000}"/>
    <cellStyle name="Milliers 2 2" xfId="2" xr:uid="{00000000-0005-0000-0000-000001000000}"/>
    <cellStyle name="Milliers 2 3" xfId="3" xr:uid="{00000000-0005-0000-0000-000002000000}"/>
    <cellStyle name="Milliers 3" xfId="4" xr:uid="{00000000-0005-0000-0000-000003000000}"/>
    <cellStyle name="Milliers 4" xfId="27" xr:uid="{FAF5BF84-FE63-4EDC-B9E1-D26FD0F0D11E}"/>
    <cellStyle name="Milliers 4 2" xfId="39" xr:uid="{062CB445-D4EA-4C16-B492-6898ECCD2E08}"/>
    <cellStyle name="Milliers 5" xfId="31" xr:uid="{68DFBBBF-DB6D-4376-8696-310C4CCD7E84}"/>
    <cellStyle name="Milliers 5 2" xfId="43" xr:uid="{B65E7F6D-AEA4-4CFF-A25B-C77F770024B1}"/>
    <cellStyle name="Milliers 6" xfId="44" xr:uid="{E65B634C-6F2C-49E2-9107-1113A987C071}"/>
    <cellStyle name="Monétaire" xfId="28" builtinId="4"/>
    <cellStyle name="Monétaire 2" xfId="5" xr:uid="{00000000-0005-0000-0000-000004000000}"/>
    <cellStyle name="Monétaire 2 2" xfId="6" xr:uid="{00000000-0005-0000-0000-000005000000}"/>
    <cellStyle name="Monétaire 2 3" xfId="7" xr:uid="{00000000-0005-0000-0000-000006000000}"/>
    <cellStyle name="Monétaire 3" xfId="8" xr:uid="{00000000-0005-0000-0000-000007000000}"/>
    <cellStyle name="Monétaire 4" xfId="9" xr:uid="{00000000-0005-0000-0000-000008000000}"/>
    <cellStyle name="Monétaire 4 2" xfId="32" xr:uid="{450B1735-0708-4783-9760-0CDC994B862B}"/>
    <cellStyle name="Monétaire 5" xfId="40" xr:uid="{586B8FE1-479A-4566-938F-29721E3D90F5}"/>
    <cellStyle name="Monétaire 6" xfId="10" xr:uid="{00000000-0005-0000-0000-000009000000}"/>
    <cellStyle name="Monétaire 6 2" xfId="33" xr:uid="{5FE8762A-0C73-4B53-92F3-7BEB0D362154}"/>
    <cellStyle name="Normal" xfId="0" builtinId="0"/>
    <cellStyle name="Normal 2" xfId="11" xr:uid="{00000000-0005-0000-0000-00000B000000}"/>
    <cellStyle name="Normal 2 2" xfId="12" xr:uid="{00000000-0005-0000-0000-00000C000000}"/>
    <cellStyle name="Normal 3" xfId="13" xr:uid="{00000000-0005-0000-0000-00000D000000}"/>
    <cellStyle name="Normal 4" xfId="14" xr:uid="{00000000-0005-0000-0000-00000E000000}"/>
    <cellStyle name="Normal 4 2" xfId="15" xr:uid="{00000000-0005-0000-0000-00000F000000}"/>
    <cellStyle name="Normal 5" xfId="16" xr:uid="{00000000-0005-0000-0000-000010000000}"/>
    <cellStyle name="Normal 5 2" xfId="26" xr:uid="{8EE0BB01-46E4-4BC2-AD02-50FA52E7F0F3}"/>
    <cellStyle name="Normal 5 2 2" xfId="38" xr:uid="{100F885A-ED64-45E8-AA32-9FC2654CBEC0}"/>
    <cellStyle name="Normal 5 3" xfId="30" xr:uid="{C6E25EA1-1925-4958-A0D4-561803B66E84}"/>
    <cellStyle name="Normal 5 3 2" xfId="42" xr:uid="{81532F1D-0EC7-41C0-AE1E-13FE2DF24693}"/>
    <cellStyle name="Normal 5 4" xfId="34" xr:uid="{C715201A-79FC-49C6-80A1-DCD78845FB3C}"/>
    <cellStyle name="Normal 6" xfId="17" xr:uid="{00000000-0005-0000-0000-000011000000}"/>
    <cellStyle name="Normal 6 2" xfId="35" xr:uid="{9DDCE735-5CE8-4046-9F72-FF541830BDF9}"/>
    <cellStyle name="Normal 7" xfId="18" xr:uid="{0B32C48D-311D-4F2B-BE42-5E5629A47C80}"/>
    <cellStyle name="Normal 7 2" xfId="36" xr:uid="{8A8B6271-184C-4087-97E3-ED23FA28B65B}"/>
    <cellStyle name="Normal 8" xfId="25" xr:uid="{BA5213FE-9860-4EDA-AB17-C045902EFED1}"/>
    <cellStyle name="Normal 8 2" xfId="37" xr:uid="{57444E4F-D6F4-4839-AF25-310ADB7F1813}"/>
    <cellStyle name="Normal 9" xfId="29" xr:uid="{48BC634E-6945-4858-A4B8-C1712356FD64}"/>
    <cellStyle name="Normal 9 2" xfId="41" xr:uid="{EE3C9436-B107-423A-B243-5B9097774E63}"/>
  </cellStyles>
  <dxfs count="0"/>
  <tableStyles count="0" defaultTableStyle="TableStyleMedium9" defaultPivotStyle="PivotStyleLight16"/>
  <colors>
    <mruColors>
      <color rgb="FF8791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microsoft.com/office/2017/06/relationships/rdRichValueTypes" Target="richData/rdRichValueType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microsoft.com/office/2017/06/relationships/rdRichValue" Target="richData/rdrichvalue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14" Type="http://schemas.microsoft.com/office/2022/10/relationships/richValueRel" Target="richData/richValueRel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63</xdr:row>
      <xdr:rowOff>121817</xdr:rowOff>
    </xdr:from>
    <xdr:to>
      <xdr:col>7</xdr:col>
      <xdr:colOff>75494</xdr:colOff>
      <xdr:row>80</xdr:row>
      <xdr:rowOff>28572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0480D0-788F-D4EC-6603-4C6843695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8278" y="12123317"/>
          <a:ext cx="5254272" cy="3328699"/>
        </a:xfrm>
        <a:prstGeom prst="rect">
          <a:avLst/>
        </a:prstGeom>
      </xdr:spPr>
    </xdr:pic>
    <xdr:clientData/>
  </xdr:twoCellAnchor>
  <xdr:twoCellAnchor editAs="oneCell">
    <xdr:from>
      <xdr:col>1</xdr:col>
      <xdr:colOff>249768</xdr:colOff>
      <xdr:row>85</xdr:row>
      <xdr:rowOff>19150</xdr:rowOff>
    </xdr:from>
    <xdr:to>
      <xdr:col>7</xdr:col>
      <xdr:colOff>242712</xdr:colOff>
      <xdr:row>98</xdr:row>
      <xdr:rowOff>89646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6EAF4CA-3119-AC92-A013-021869247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7546" y="15590761"/>
          <a:ext cx="5362222" cy="21801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90714</xdr:colOff>
      <xdr:row>0</xdr:row>
      <xdr:rowOff>45357</xdr:rowOff>
    </xdr:from>
    <xdr:to>
      <xdr:col>1</xdr:col>
      <xdr:colOff>380274</xdr:colOff>
      <xdr:row>2</xdr:row>
      <xdr:rowOff>135164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F49233-E72A-4C88-B741-325E733D8D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14" y="45357"/>
          <a:ext cx="723900" cy="735602"/>
        </a:xfrm>
        <a:prstGeom prst="rect">
          <a:avLst/>
        </a:prstGeom>
        <a:noFill/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png"/><Relationship Id="rId1" Type="http://schemas.openxmlformats.org/officeDocument/2006/relationships/image" Target="../media/image10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0</v>
    <v>5</v>
  </rv>
  <rv s="0">
    <v>1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34FD3-73A2-4D2A-8FD4-093012C3B3A6}">
  <dimension ref="A1:P65"/>
  <sheetViews>
    <sheetView view="pageBreakPreview" zoomScale="90" zoomScaleNormal="85" zoomScaleSheetLayoutView="90" zoomScalePageLayoutView="55" workbookViewId="0">
      <selection activeCell="E51" sqref="E51"/>
    </sheetView>
  </sheetViews>
  <sheetFormatPr baseColWidth="10" defaultRowHeight="13.2" x14ac:dyDescent="0.25"/>
  <cols>
    <col min="1" max="2" width="10.5546875" customWidth="1"/>
    <col min="3" max="3" width="16.44140625" customWidth="1"/>
    <col min="4" max="4" width="8.88671875" customWidth="1"/>
    <col min="5" max="5" width="21.88671875" customWidth="1"/>
    <col min="6" max="6" width="23.5546875" style="28" hidden="1" customWidth="1"/>
    <col min="7" max="7" width="19.109375" style="34" customWidth="1"/>
    <col min="8" max="8" width="20.44140625" customWidth="1"/>
    <col min="9" max="9" width="13.109375" bestFit="1" customWidth="1"/>
    <col min="10" max="10" width="12.109375" bestFit="1" customWidth="1"/>
  </cols>
  <sheetData>
    <row r="1" spans="1:16" ht="27.6" customHeight="1" x14ac:dyDescent="0.25">
      <c r="A1" s="174" t="e" vm="1">
        <v>#VALUE!</v>
      </c>
      <c r="B1" s="176" t="e" vm="2">
        <v>#VALUE!</v>
      </c>
      <c r="C1" s="63"/>
      <c r="D1" s="64"/>
      <c r="E1" s="64"/>
      <c r="F1" s="65" t="s">
        <v>21</v>
      </c>
      <c r="G1" s="66"/>
      <c r="H1" s="67"/>
    </row>
    <row r="2" spans="1:16" ht="27.6" customHeight="1" x14ac:dyDescent="0.25">
      <c r="A2" s="175"/>
      <c r="B2" s="177"/>
      <c r="C2" s="68"/>
      <c r="D2" s="68"/>
      <c r="E2" s="68"/>
      <c r="F2" s="69"/>
      <c r="G2" s="70"/>
      <c r="H2" s="71"/>
    </row>
    <row r="3" spans="1:16" ht="47.4" customHeight="1" x14ac:dyDescent="0.25">
      <c r="A3" s="72"/>
      <c r="B3" s="73"/>
      <c r="C3" s="164" t="s">
        <v>29</v>
      </c>
      <c r="D3" s="164"/>
      <c r="E3" s="164"/>
      <c r="F3" s="165"/>
      <c r="G3" s="70"/>
      <c r="H3" s="71"/>
    </row>
    <row r="4" spans="1:16" ht="18" x14ac:dyDescent="0.25">
      <c r="A4" s="74"/>
      <c r="B4" s="68"/>
      <c r="C4" s="68" t="s">
        <v>22</v>
      </c>
      <c r="D4" s="68"/>
      <c r="E4" s="68"/>
      <c r="F4" s="69"/>
      <c r="G4" s="70"/>
      <c r="H4" s="71"/>
    </row>
    <row r="5" spans="1:16" ht="13.8" thickBot="1" x14ac:dyDescent="0.3">
      <c r="A5" s="75"/>
      <c r="B5" s="76"/>
      <c r="C5" s="76"/>
      <c r="D5" s="76"/>
      <c r="E5" s="76"/>
      <c r="F5" s="77"/>
      <c r="G5" s="78"/>
      <c r="H5" s="79"/>
    </row>
    <row r="6" spans="1:16" ht="12.6" customHeight="1" x14ac:dyDescent="0.25">
      <c r="A6" s="166" t="s">
        <v>7</v>
      </c>
      <c r="B6" s="167"/>
      <c r="C6" s="167"/>
      <c r="D6" s="168"/>
      <c r="E6" s="172" t="s">
        <v>26</v>
      </c>
      <c r="F6" s="47" t="s">
        <v>15</v>
      </c>
      <c r="G6" s="162" t="s">
        <v>24</v>
      </c>
      <c r="H6" s="162" t="s">
        <v>25</v>
      </c>
    </row>
    <row r="7" spans="1:16" ht="57" customHeight="1" x14ac:dyDescent="0.25">
      <c r="A7" s="169"/>
      <c r="B7" s="170"/>
      <c r="C7" s="170"/>
      <c r="D7" s="171"/>
      <c r="E7" s="173"/>
      <c r="F7" s="47" t="s">
        <v>20</v>
      </c>
      <c r="G7" s="163"/>
      <c r="H7" s="163"/>
    </row>
    <row r="8" spans="1:16" ht="14.4" x14ac:dyDescent="0.3">
      <c r="A8" s="160"/>
      <c r="B8" s="159"/>
      <c r="C8" s="159"/>
      <c r="D8" s="161"/>
      <c r="E8" s="23"/>
      <c r="F8" s="35"/>
      <c r="G8" s="43"/>
      <c r="H8" s="43"/>
    </row>
    <row r="9" spans="1:16" ht="14.4" x14ac:dyDescent="0.3">
      <c r="A9" s="160"/>
      <c r="B9" s="159"/>
      <c r="C9" s="159"/>
      <c r="D9" s="161"/>
      <c r="E9" s="24"/>
      <c r="F9" s="36"/>
      <c r="G9" s="43"/>
      <c r="H9" s="43"/>
    </row>
    <row r="10" spans="1:16" ht="14.4" x14ac:dyDescent="0.3">
      <c r="A10" s="160"/>
      <c r="B10" s="159"/>
      <c r="C10" s="159"/>
      <c r="D10" s="161"/>
      <c r="E10" s="24"/>
      <c r="F10" s="36"/>
      <c r="G10" s="43"/>
      <c r="H10" s="43"/>
    </row>
    <row r="11" spans="1:16" ht="14.4" x14ac:dyDescent="0.3">
      <c r="A11" s="160"/>
      <c r="B11" s="159"/>
      <c r="C11" s="159"/>
      <c r="D11" s="161"/>
      <c r="E11" s="30"/>
      <c r="F11" s="37">
        <v>5800</v>
      </c>
      <c r="G11" s="43"/>
      <c r="H11" s="43"/>
    </row>
    <row r="12" spans="1:16" ht="14.4" x14ac:dyDescent="0.3">
      <c r="A12" s="160"/>
      <c r="B12" s="159"/>
      <c r="C12" s="159"/>
      <c r="D12" s="161"/>
      <c r="E12" s="30"/>
      <c r="F12" s="37">
        <f>68400+62593.82-F13</f>
        <v>45987.5</v>
      </c>
      <c r="G12" s="43"/>
      <c r="H12" s="43"/>
      <c r="I12" s="29"/>
      <c r="J12" s="29"/>
    </row>
    <row r="13" spans="1:16" ht="14.4" x14ac:dyDescent="0.3">
      <c r="A13" s="160"/>
      <c r="B13" s="159"/>
      <c r="C13" s="159"/>
      <c r="D13" s="161"/>
      <c r="E13" s="30"/>
      <c r="F13" s="37">
        <f>42000+20700+850+21456.32</f>
        <v>85006.32</v>
      </c>
      <c r="G13" s="43"/>
      <c r="H13" s="43"/>
    </row>
    <row r="14" spans="1:16" ht="14.4" x14ac:dyDescent="0.3">
      <c r="A14" s="160"/>
      <c r="B14" s="159"/>
      <c r="C14" s="159"/>
      <c r="D14" s="161"/>
      <c r="E14" s="30"/>
      <c r="F14" s="37">
        <v>19501.5</v>
      </c>
      <c r="G14" s="43"/>
      <c r="H14" s="43"/>
      <c r="O14" s="159"/>
      <c r="P14" s="159"/>
    </row>
    <row r="15" spans="1:16" ht="14.4" x14ac:dyDescent="0.3">
      <c r="A15" s="160"/>
      <c r="B15" s="159"/>
      <c r="C15" s="159"/>
      <c r="D15" s="161"/>
      <c r="E15" s="30"/>
      <c r="F15" s="37">
        <v>53365</v>
      </c>
      <c r="G15" s="43"/>
      <c r="H15" s="43"/>
    </row>
    <row r="16" spans="1:16" ht="14.4" x14ac:dyDescent="0.3">
      <c r="A16" s="160"/>
      <c r="B16" s="159"/>
      <c r="C16" s="159"/>
      <c r="D16" s="161"/>
      <c r="E16" s="30"/>
      <c r="F16" s="37">
        <v>57000</v>
      </c>
      <c r="G16" s="43"/>
      <c r="H16" s="43"/>
    </row>
    <row r="17" spans="1:8" ht="14.4" x14ac:dyDescent="0.3">
      <c r="A17" s="160"/>
      <c r="B17" s="159"/>
      <c r="C17" s="159"/>
      <c r="D17" s="161"/>
      <c r="E17" s="30"/>
      <c r="F17" s="37">
        <v>32900</v>
      </c>
      <c r="G17" s="43"/>
      <c r="H17" s="43"/>
    </row>
    <row r="18" spans="1:8" ht="14.4" x14ac:dyDescent="0.3">
      <c r="A18" s="74"/>
      <c r="B18" s="82"/>
      <c r="C18" s="82"/>
      <c r="D18" s="88" t="s">
        <v>16</v>
      </c>
      <c r="E18" s="30">
        <f>SUM(E11:E17)</f>
        <v>0</v>
      </c>
      <c r="F18" s="37">
        <f>SUM(F9:F17)</f>
        <v>299560.32000000001</v>
      </c>
      <c r="G18" s="30">
        <f>SUM(G11:G17)</f>
        <v>0</v>
      </c>
      <c r="H18" s="30">
        <f>SUM(H11:H17)</f>
        <v>0</v>
      </c>
    </row>
    <row r="19" spans="1:8" ht="15" thickBot="1" x14ac:dyDescent="0.35">
      <c r="A19" s="84"/>
      <c r="B19" s="85"/>
      <c r="C19" s="85"/>
      <c r="D19" s="89" t="s">
        <v>17</v>
      </c>
      <c r="E19" s="31">
        <f>E18*0.2</f>
        <v>0</v>
      </c>
      <c r="F19" s="38">
        <f>F18*0.2</f>
        <v>59912.064000000006</v>
      </c>
      <c r="G19" s="31">
        <f>G18*0.2</f>
        <v>0</v>
      </c>
      <c r="H19" s="31">
        <f>H18*0.2</f>
        <v>0</v>
      </c>
    </row>
    <row r="20" spans="1:8" ht="15" thickBot="1" x14ac:dyDescent="0.35">
      <c r="A20" s="84"/>
      <c r="B20" s="85"/>
      <c r="C20" s="85"/>
      <c r="D20" s="87" t="s">
        <v>18</v>
      </c>
      <c r="E20" s="32">
        <f>E18+E19</f>
        <v>0</v>
      </c>
      <c r="F20" s="39">
        <f>F18+F19</f>
        <v>359472.38400000002</v>
      </c>
      <c r="G20" s="32">
        <f>G18+G19</f>
        <v>0</v>
      </c>
      <c r="H20" s="32">
        <f>H18+H19</f>
        <v>0</v>
      </c>
    </row>
    <row r="21" spans="1:8" ht="14.4" x14ac:dyDescent="0.3">
      <c r="A21" s="160"/>
      <c r="B21" s="159"/>
      <c r="C21" s="159"/>
      <c r="D21" s="161"/>
      <c r="E21" s="25"/>
      <c r="F21" s="40"/>
      <c r="G21" s="43"/>
      <c r="H21" s="43"/>
    </row>
    <row r="22" spans="1:8" ht="14.4" x14ac:dyDescent="0.3">
      <c r="A22" s="160"/>
      <c r="B22" s="159"/>
      <c r="C22" s="159"/>
      <c r="D22" s="161"/>
      <c r="E22" s="26"/>
      <c r="F22" s="41"/>
      <c r="G22" s="43"/>
      <c r="H22" s="43"/>
    </row>
    <row r="23" spans="1:8" ht="14.4" x14ac:dyDescent="0.3">
      <c r="A23" s="160"/>
      <c r="B23" s="159"/>
      <c r="C23" s="159"/>
      <c r="D23" s="161"/>
      <c r="E23" s="26"/>
      <c r="F23" s="41"/>
      <c r="G23" s="43"/>
      <c r="H23" s="43"/>
    </row>
    <row r="24" spans="1:8" ht="14.4" x14ac:dyDescent="0.3">
      <c r="A24" s="160"/>
      <c r="B24" s="159"/>
      <c r="C24" s="159"/>
      <c r="D24" s="161"/>
      <c r="E24" s="30"/>
      <c r="F24" s="37">
        <v>4000</v>
      </c>
      <c r="G24" s="43"/>
      <c r="H24" s="43"/>
    </row>
    <row r="25" spans="1:8" ht="14.4" x14ac:dyDescent="0.3">
      <c r="A25" s="160"/>
      <c r="B25" s="159"/>
      <c r="C25" s="159"/>
      <c r="D25" s="161"/>
      <c r="E25" s="30"/>
      <c r="F25" s="37">
        <f>6600+1200</f>
        <v>7800</v>
      </c>
      <c r="G25" s="43"/>
      <c r="H25" s="43"/>
    </row>
    <row r="26" spans="1:8" ht="14.4" x14ac:dyDescent="0.3">
      <c r="A26" s="160"/>
      <c r="B26" s="159"/>
      <c r="C26" s="159"/>
      <c r="D26" s="161"/>
      <c r="E26" s="30"/>
      <c r="F26" s="37">
        <v>20700</v>
      </c>
      <c r="G26" s="43"/>
      <c r="H26" s="43"/>
    </row>
    <row r="27" spans="1:8" ht="14.4" x14ac:dyDescent="0.3">
      <c r="A27" s="160"/>
      <c r="B27" s="159"/>
      <c r="C27" s="159"/>
      <c r="D27" s="161"/>
      <c r="E27" s="30"/>
      <c r="F27" s="37">
        <v>14976</v>
      </c>
      <c r="G27" s="43"/>
      <c r="H27" s="43"/>
    </row>
    <row r="28" spans="1:8" ht="14.4" x14ac:dyDescent="0.3">
      <c r="A28" s="160"/>
      <c r="B28" s="159"/>
      <c r="C28" s="159"/>
      <c r="D28" s="161"/>
      <c r="E28" s="30"/>
      <c r="F28" s="37">
        <v>31000</v>
      </c>
      <c r="G28" s="43"/>
      <c r="H28" s="43"/>
    </row>
    <row r="29" spans="1:8" ht="14.4" x14ac:dyDescent="0.3">
      <c r="A29" s="160"/>
      <c r="B29" s="159"/>
      <c r="C29" s="159"/>
      <c r="D29" s="161"/>
      <c r="E29" s="30"/>
      <c r="F29" s="37">
        <v>2000</v>
      </c>
      <c r="G29" s="43"/>
      <c r="H29" s="43"/>
    </row>
    <row r="30" spans="1:8" ht="14.4" x14ac:dyDescent="0.3">
      <c r="A30" s="74"/>
      <c r="B30" s="82"/>
      <c r="C30" s="82"/>
      <c r="D30" s="88" t="s">
        <v>16</v>
      </c>
      <c r="E30" s="30">
        <f>SUM(E23:E29)</f>
        <v>0</v>
      </c>
      <c r="F30" s="37">
        <f>SUM(F23:F29)</f>
        <v>80476</v>
      </c>
      <c r="G30" s="30">
        <f>SUM(G23:G29)</f>
        <v>0</v>
      </c>
      <c r="H30" s="30">
        <f>SUM(H23:H29)</f>
        <v>0</v>
      </c>
    </row>
    <row r="31" spans="1:8" ht="15" thickBot="1" x14ac:dyDescent="0.35">
      <c r="A31" s="84"/>
      <c r="B31" s="85"/>
      <c r="C31" s="85"/>
      <c r="D31" s="89" t="s">
        <v>17</v>
      </c>
      <c r="E31" s="31">
        <f>E30*0.2</f>
        <v>0</v>
      </c>
      <c r="F31" s="38">
        <f>F30*0.2</f>
        <v>16095.2</v>
      </c>
      <c r="G31" s="31">
        <f>G30*0.2</f>
        <v>0</v>
      </c>
      <c r="H31" s="31">
        <f>H30*0.2</f>
        <v>0</v>
      </c>
    </row>
    <row r="32" spans="1:8" ht="15" thickBot="1" x14ac:dyDescent="0.35">
      <c r="A32" s="84"/>
      <c r="B32" s="85"/>
      <c r="C32" s="85"/>
      <c r="D32" s="87" t="s">
        <v>18</v>
      </c>
      <c r="E32" s="32">
        <f>E30+E31</f>
        <v>0</v>
      </c>
      <c r="F32" s="39">
        <f>F30+F31</f>
        <v>96571.199999999997</v>
      </c>
      <c r="G32" s="32">
        <f>G30+G31</f>
        <v>0</v>
      </c>
      <c r="H32" s="32">
        <f>H30+H31</f>
        <v>0</v>
      </c>
    </row>
    <row r="33" spans="1:8" ht="14.4" x14ac:dyDescent="0.3">
      <c r="A33" s="80"/>
      <c r="B33" s="81"/>
      <c r="C33" s="81"/>
      <c r="D33" s="81"/>
      <c r="E33" s="27"/>
      <c r="F33" s="42"/>
      <c r="G33" s="43"/>
      <c r="H33" s="43"/>
    </row>
    <row r="34" spans="1:8" ht="30" customHeight="1" x14ac:dyDescent="0.3">
      <c r="A34" s="80"/>
      <c r="B34" s="81"/>
      <c r="C34" s="81"/>
      <c r="D34" s="81"/>
      <c r="E34" s="24"/>
      <c r="F34" s="36"/>
      <c r="G34" s="43"/>
      <c r="H34" s="43"/>
    </row>
    <row r="35" spans="1:8" ht="14.4" x14ac:dyDescent="0.3">
      <c r="A35" s="80"/>
      <c r="B35" s="81"/>
      <c r="C35" s="81"/>
      <c r="D35" s="81"/>
      <c r="E35" s="24"/>
      <c r="F35" s="36"/>
      <c r="G35" s="43"/>
      <c r="H35" s="43"/>
    </row>
    <row r="36" spans="1:8" ht="14.4" x14ac:dyDescent="0.3">
      <c r="A36" s="74"/>
      <c r="B36" s="82"/>
      <c r="C36" s="82"/>
      <c r="D36" s="83" t="s">
        <v>19</v>
      </c>
      <c r="E36" s="30">
        <f>SUM(E30+E18)</f>
        <v>0</v>
      </c>
      <c r="F36" s="37">
        <f>F30+F18</f>
        <v>380036.32</v>
      </c>
      <c r="G36" s="44">
        <f>SUM(G30+G18)</f>
        <v>0</v>
      </c>
      <c r="H36" s="44">
        <f>SUM(H30+H18)</f>
        <v>0</v>
      </c>
    </row>
    <row r="37" spans="1:8" ht="15" thickBot="1" x14ac:dyDescent="0.35">
      <c r="A37" s="84"/>
      <c r="B37" s="85"/>
      <c r="C37" s="85"/>
      <c r="D37" s="86" t="s">
        <v>17</v>
      </c>
      <c r="E37" s="31">
        <f>E36*0.2</f>
        <v>0</v>
      </c>
      <c r="F37" s="38">
        <f>F36*0.2</f>
        <v>76007.26400000001</v>
      </c>
      <c r="G37" s="45">
        <f>G36*0.2</f>
        <v>0</v>
      </c>
      <c r="H37" s="45">
        <f>H36*0.2</f>
        <v>0</v>
      </c>
    </row>
    <row r="38" spans="1:8" ht="15" thickBot="1" x14ac:dyDescent="0.35">
      <c r="A38" s="84"/>
      <c r="B38" s="85"/>
      <c r="C38" s="85"/>
      <c r="D38" s="87" t="s">
        <v>18</v>
      </c>
      <c r="E38" s="32">
        <f>E36+E37</f>
        <v>0</v>
      </c>
      <c r="F38" s="32">
        <f>F36+F37</f>
        <v>456043.58400000003</v>
      </c>
      <c r="G38" s="33">
        <f>G36+G37</f>
        <v>0</v>
      </c>
      <c r="H38" s="33">
        <f>H36+H37</f>
        <v>0</v>
      </c>
    </row>
    <row r="65" spans="1:1" ht="118.8" x14ac:dyDescent="0.25">
      <c r="A65" s="46" t="s">
        <v>23</v>
      </c>
    </row>
  </sheetData>
  <mergeCells count="27">
    <mergeCell ref="A12:D12"/>
    <mergeCell ref="A13:D13"/>
    <mergeCell ref="G6:G7"/>
    <mergeCell ref="A1:A2"/>
    <mergeCell ref="B1:B2"/>
    <mergeCell ref="A8:D8"/>
    <mergeCell ref="A9:D9"/>
    <mergeCell ref="A10:D10"/>
    <mergeCell ref="H6:H7"/>
    <mergeCell ref="C3:F3"/>
    <mergeCell ref="A6:D7"/>
    <mergeCell ref="E6:E7"/>
    <mergeCell ref="A11:D11"/>
    <mergeCell ref="O14:P14"/>
    <mergeCell ref="A26:D26"/>
    <mergeCell ref="A27:D27"/>
    <mergeCell ref="A28:D28"/>
    <mergeCell ref="A29:D29"/>
    <mergeCell ref="A24:D24"/>
    <mergeCell ref="A25:D25"/>
    <mergeCell ref="A14:D14"/>
    <mergeCell ref="A15:D15"/>
    <mergeCell ref="A16:D16"/>
    <mergeCell ref="A17:D17"/>
    <mergeCell ref="A21:D21"/>
    <mergeCell ref="A22:D22"/>
    <mergeCell ref="A23:D23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&amp;LAPR-004-2021 SANEF BETHUNE&amp;CAnalyse financière&amp;R11/12/2023</oddHeader>
    <oddFooter>&amp;C&amp;P / &amp;N</oddFooter>
  </headerFooter>
  <colBreaks count="1" manualBreakCount="1">
    <brk id="8" max="3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FAE95-45AA-46D0-B4FB-69D71C58E6C6}">
  <dimension ref="A1:K73"/>
  <sheetViews>
    <sheetView tabSelected="1" showWhiteSpace="0" topLeftCell="A7" zoomScale="97" zoomScaleNormal="70" zoomScaleSheetLayoutView="80" zoomScalePageLayoutView="70" workbookViewId="0">
      <selection activeCell="O52" sqref="O51:O52"/>
    </sheetView>
  </sheetViews>
  <sheetFormatPr baseColWidth="10" defaultColWidth="11.44140625" defaultRowHeight="13.2" x14ac:dyDescent="0.25"/>
  <cols>
    <col min="1" max="1" width="6.44140625" style="15" customWidth="1"/>
    <col min="2" max="2" width="71.6640625" style="3" customWidth="1"/>
    <col min="3" max="3" width="7.77734375" style="16" customWidth="1"/>
    <col min="4" max="4" width="7.77734375" style="15" customWidth="1"/>
    <col min="5" max="5" width="14.5546875" style="15" customWidth="1"/>
    <col min="6" max="6" width="12.6640625" style="1" customWidth="1"/>
    <col min="7" max="7" width="5.77734375" style="13" customWidth="1"/>
    <col min="8" max="8" width="7.6640625" style="13" customWidth="1"/>
    <col min="9" max="9" width="9.21875" style="13" customWidth="1"/>
    <col min="10" max="10" width="8.6640625" style="13" customWidth="1"/>
    <col min="11" max="16384" width="11.44140625" style="13"/>
  </cols>
  <sheetData>
    <row r="1" spans="1:9" ht="20.25" customHeight="1" x14ac:dyDescent="0.3">
      <c r="A1" s="135"/>
      <c r="B1" s="180" t="s">
        <v>56</v>
      </c>
      <c r="C1" s="180"/>
      <c r="D1" s="136"/>
      <c r="E1" s="137"/>
      <c r="F1" s="138"/>
    </row>
    <row r="2" spans="1:9" ht="31.5" customHeight="1" x14ac:dyDescent="0.25">
      <c r="A2" s="139"/>
      <c r="B2" s="186" t="s">
        <v>57</v>
      </c>
      <c r="C2" s="186"/>
      <c r="D2" s="187" t="s">
        <v>66</v>
      </c>
      <c r="E2" s="187"/>
      <c r="F2" s="188"/>
    </row>
    <row r="3" spans="1:9" ht="19.5" customHeight="1" x14ac:dyDescent="0.25">
      <c r="A3" s="139"/>
      <c r="B3" s="186" t="s">
        <v>60</v>
      </c>
      <c r="C3" s="186"/>
      <c r="D3" s="187" t="s">
        <v>67</v>
      </c>
      <c r="E3" s="187"/>
      <c r="F3" s="188"/>
    </row>
    <row r="4" spans="1:9" ht="9.75" customHeight="1" x14ac:dyDescent="0.3">
      <c r="A4" s="140"/>
      <c r="B4" s="141"/>
      <c r="C4" s="141"/>
      <c r="D4" s="142"/>
      <c r="E4" s="141"/>
      <c r="F4" s="143"/>
    </row>
    <row r="5" spans="1:9" ht="15" customHeight="1" x14ac:dyDescent="0.25">
      <c r="A5" s="181" t="s">
        <v>58</v>
      </c>
      <c r="B5" s="182"/>
      <c r="C5" s="182"/>
      <c r="D5" s="182"/>
      <c r="E5" s="182"/>
      <c r="F5" s="183"/>
    </row>
    <row r="6" spans="1:9" ht="8.25" customHeight="1" x14ac:dyDescent="0.3">
      <c r="A6" s="139"/>
      <c r="B6" s="144"/>
      <c r="C6" s="145"/>
      <c r="D6" s="146"/>
      <c r="E6" s="145"/>
      <c r="F6" s="147"/>
    </row>
    <row r="7" spans="1:9" x14ac:dyDescent="0.25">
      <c r="A7" s="139"/>
      <c r="B7" s="148" t="s">
        <v>2</v>
      </c>
      <c r="C7" s="184"/>
      <c r="D7" s="184"/>
      <c r="E7" s="184"/>
      <c r="F7" s="185"/>
    </row>
    <row r="8" spans="1:9" x14ac:dyDescent="0.25">
      <c r="A8" s="149"/>
      <c r="B8" s="150" t="s">
        <v>3</v>
      </c>
      <c r="C8" s="178"/>
      <c r="D8" s="178"/>
      <c r="E8" s="178"/>
      <c r="F8" s="179"/>
    </row>
    <row r="9" spans="1:9" x14ac:dyDescent="0.25">
      <c r="A9" s="149"/>
      <c r="B9" s="150" t="s">
        <v>59</v>
      </c>
      <c r="C9" s="178"/>
      <c r="D9" s="178"/>
      <c r="E9" s="178"/>
      <c r="F9" s="179"/>
    </row>
    <row r="10" spans="1:9" x14ac:dyDescent="0.25">
      <c r="A10" s="149"/>
      <c r="B10" s="150" t="s">
        <v>4</v>
      </c>
      <c r="C10" s="178"/>
      <c r="D10" s="178"/>
      <c r="E10" s="178"/>
      <c r="F10" s="179"/>
    </row>
    <row r="11" spans="1:9" x14ac:dyDescent="0.25">
      <c r="A11" s="149"/>
      <c r="B11" s="150" t="s">
        <v>5</v>
      </c>
      <c r="C11" s="178"/>
      <c r="D11" s="178"/>
      <c r="E11" s="178"/>
      <c r="F11" s="179"/>
    </row>
    <row r="12" spans="1:9" x14ac:dyDescent="0.25">
      <c r="A12" s="149"/>
      <c r="B12" s="151" t="s">
        <v>12</v>
      </c>
      <c r="C12" s="178"/>
      <c r="D12" s="178"/>
      <c r="E12" s="178"/>
      <c r="F12" s="179"/>
    </row>
    <row r="13" spans="1:9" x14ac:dyDescent="0.25">
      <c r="A13" s="149"/>
      <c r="B13" s="151" t="s">
        <v>13</v>
      </c>
      <c r="C13" s="178"/>
      <c r="D13" s="178"/>
      <c r="E13" s="178"/>
      <c r="F13" s="179"/>
    </row>
    <row r="14" spans="1:9" ht="6" customHeight="1" x14ac:dyDescent="0.25">
      <c r="A14" s="140"/>
      <c r="B14" s="152"/>
      <c r="C14" s="153"/>
      <c r="D14" s="154"/>
      <c r="E14" s="153"/>
      <c r="F14" s="155"/>
    </row>
    <row r="15" spans="1:9" ht="6.75" customHeight="1" x14ac:dyDescent="0.3">
      <c r="A15" s="139"/>
      <c r="B15" s="156"/>
      <c r="C15" s="156"/>
      <c r="D15" s="156"/>
      <c r="E15" s="156"/>
      <c r="F15" s="157"/>
    </row>
    <row r="16" spans="1:9" ht="84.9" customHeight="1" x14ac:dyDescent="0.25">
      <c r="A16" s="5" t="s">
        <v>6</v>
      </c>
      <c r="B16" s="5" t="s">
        <v>7</v>
      </c>
      <c r="C16" s="6" t="s">
        <v>8</v>
      </c>
      <c r="D16" s="7" t="s">
        <v>14</v>
      </c>
      <c r="E16" s="158" t="s">
        <v>9</v>
      </c>
      <c r="F16" s="158" t="s">
        <v>10</v>
      </c>
      <c r="H16"/>
      <c r="I16"/>
    </row>
    <row r="17" spans="1:9" x14ac:dyDescent="0.25">
      <c r="A17" s="111"/>
      <c r="B17" s="21"/>
      <c r="C17" s="19"/>
      <c r="D17" s="111"/>
      <c r="E17" s="11"/>
      <c r="F17" s="11"/>
      <c r="H17"/>
      <c r="I17"/>
    </row>
    <row r="18" spans="1:9" s="20" customFormat="1" ht="15.6" x14ac:dyDescent="0.3">
      <c r="A18" s="113">
        <v>3</v>
      </c>
      <c r="B18" s="124" t="s">
        <v>48</v>
      </c>
      <c r="C18" s="17"/>
      <c r="D18" s="120"/>
      <c r="E18" s="22"/>
      <c r="F18" s="22"/>
      <c r="H18"/>
      <c r="I18"/>
    </row>
    <row r="19" spans="1:9" s="20" customFormat="1" x14ac:dyDescent="0.25">
      <c r="A19" s="113"/>
      <c r="B19" s="115"/>
      <c r="C19" s="17"/>
      <c r="D19" s="120"/>
      <c r="E19" s="22"/>
      <c r="F19" s="22"/>
      <c r="H19"/>
      <c r="I19"/>
    </row>
    <row r="20" spans="1:9" s="20" customFormat="1" x14ac:dyDescent="0.25">
      <c r="A20" s="113" t="s">
        <v>32</v>
      </c>
      <c r="B20" s="115" t="s">
        <v>39</v>
      </c>
      <c r="C20" s="92" t="s">
        <v>30</v>
      </c>
      <c r="D20" s="16"/>
      <c r="E20" s="4"/>
      <c r="F20" s="22"/>
      <c r="H20"/>
      <c r="I20"/>
    </row>
    <row r="21" spans="1:9" s="20" customFormat="1" x14ac:dyDescent="0.25">
      <c r="A21" s="113"/>
      <c r="B21" s="115"/>
      <c r="C21" s="92"/>
      <c r="D21" s="16"/>
      <c r="E21" s="4"/>
      <c r="F21" s="22"/>
      <c r="H21"/>
      <c r="I21"/>
    </row>
    <row r="22" spans="1:9" s="20" customFormat="1" x14ac:dyDescent="0.25">
      <c r="A22" s="113"/>
      <c r="B22" s="128" t="s">
        <v>33</v>
      </c>
      <c r="C22" s="130"/>
      <c r="D22" s="120"/>
      <c r="E22" s="22"/>
      <c r="F22" s="110">
        <f>F20</f>
        <v>0</v>
      </c>
      <c r="H22"/>
      <c r="I22"/>
    </row>
    <row r="23" spans="1:9" s="20" customFormat="1" x14ac:dyDescent="0.25">
      <c r="A23" s="113"/>
      <c r="B23" s="115"/>
      <c r="C23" s="130"/>
      <c r="D23" s="120"/>
      <c r="E23" s="22"/>
      <c r="F23" s="22"/>
      <c r="H23"/>
      <c r="I23"/>
    </row>
    <row r="24" spans="1:9" s="96" customFormat="1" x14ac:dyDescent="0.25">
      <c r="A24" s="131" t="s">
        <v>38</v>
      </c>
      <c r="B24" s="116" t="s">
        <v>40</v>
      </c>
      <c r="C24" s="2" t="s">
        <v>31</v>
      </c>
      <c r="D24" s="112"/>
      <c r="E24" s="133"/>
      <c r="F24" s="95">
        <f>D24*E24</f>
        <v>0</v>
      </c>
    </row>
    <row r="25" spans="1:9" s="96" customFormat="1" x14ac:dyDescent="0.25">
      <c r="A25" s="131"/>
      <c r="B25" s="116"/>
      <c r="C25" s="2"/>
      <c r="D25" s="112"/>
      <c r="E25" s="133"/>
      <c r="F25" s="95"/>
    </row>
    <row r="26" spans="1:9" s="96" customFormat="1" x14ac:dyDescent="0.25">
      <c r="A26" s="131"/>
      <c r="B26" s="128" t="s">
        <v>46</v>
      </c>
      <c r="C26" s="2"/>
      <c r="D26" s="112"/>
      <c r="E26" s="94"/>
      <c r="F26" s="129">
        <f>F24</f>
        <v>0</v>
      </c>
    </row>
    <row r="27" spans="1:9" s="96" customFormat="1" x14ac:dyDescent="0.25">
      <c r="A27" s="131"/>
      <c r="B27" s="116"/>
      <c r="C27" s="2"/>
      <c r="D27" s="112"/>
      <c r="E27" s="94"/>
      <c r="F27" s="95"/>
    </row>
    <row r="28" spans="1:9" x14ac:dyDescent="0.25">
      <c r="A28" s="113" t="s">
        <v>34</v>
      </c>
      <c r="B28" s="116" t="s">
        <v>61</v>
      </c>
      <c r="C28" s="2"/>
      <c r="D28" s="126"/>
      <c r="E28" s="127"/>
      <c r="F28" s="90"/>
      <c r="H28"/>
      <c r="I28"/>
    </row>
    <row r="29" spans="1:9" x14ac:dyDescent="0.25">
      <c r="A29" s="18" t="s">
        <v>35</v>
      </c>
      <c r="B29" s="125" t="s">
        <v>41</v>
      </c>
      <c r="C29" s="2"/>
      <c r="D29" s="126"/>
      <c r="E29" s="127"/>
      <c r="F29" s="90"/>
      <c r="H29"/>
      <c r="I29"/>
    </row>
    <row r="30" spans="1:9" x14ac:dyDescent="0.25">
      <c r="A30" s="18"/>
      <c r="B30" s="134" t="s">
        <v>50</v>
      </c>
      <c r="C30" s="2" t="s">
        <v>31</v>
      </c>
      <c r="D30" s="126"/>
      <c r="E30" s="127"/>
      <c r="F30" s="95">
        <f>D30*E30</f>
        <v>0</v>
      </c>
      <c r="H30"/>
      <c r="I30"/>
    </row>
    <row r="31" spans="1:9" x14ac:dyDescent="0.25">
      <c r="A31" s="18"/>
      <c r="B31" s="134" t="s">
        <v>51</v>
      </c>
      <c r="C31" s="2" t="s">
        <v>31</v>
      </c>
      <c r="D31" s="126"/>
      <c r="E31" s="127"/>
      <c r="F31" s="95">
        <f t="shared" ref="F31:F35" si="0">D31*E31</f>
        <v>0</v>
      </c>
      <c r="H31"/>
      <c r="I31"/>
    </row>
    <row r="32" spans="1:9" x14ac:dyDescent="0.25">
      <c r="A32" s="18"/>
      <c r="B32" s="134" t="s">
        <v>52</v>
      </c>
      <c r="C32" s="2" t="s">
        <v>31</v>
      </c>
      <c r="D32" s="126"/>
      <c r="E32" s="127"/>
      <c r="F32" s="95">
        <f t="shared" si="0"/>
        <v>0</v>
      </c>
      <c r="H32"/>
      <c r="I32"/>
    </row>
    <row r="33" spans="1:9" x14ac:dyDescent="0.25">
      <c r="A33" s="18"/>
      <c r="B33" s="134" t="s">
        <v>53</v>
      </c>
      <c r="C33" s="2" t="s">
        <v>31</v>
      </c>
      <c r="D33" s="126"/>
      <c r="E33" s="127"/>
      <c r="F33" s="95">
        <f t="shared" si="0"/>
        <v>0</v>
      </c>
      <c r="H33"/>
      <c r="I33"/>
    </row>
    <row r="34" spans="1:9" x14ac:dyDescent="0.25">
      <c r="A34" s="18"/>
      <c r="B34" s="134" t="s">
        <v>54</v>
      </c>
      <c r="C34" s="2" t="s">
        <v>31</v>
      </c>
      <c r="D34" s="126"/>
      <c r="E34" s="127"/>
      <c r="F34" s="95">
        <f t="shared" si="0"/>
        <v>0</v>
      </c>
      <c r="H34"/>
      <c r="I34"/>
    </row>
    <row r="35" spans="1:9" x14ac:dyDescent="0.25">
      <c r="A35" s="18"/>
      <c r="B35" s="134" t="s">
        <v>55</v>
      </c>
      <c r="C35" s="2" t="s">
        <v>31</v>
      </c>
      <c r="D35" s="126"/>
      <c r="E35" s="127"/>
      <c r="F35" s="95">
        <f t="shared" si="0"/>
        <v>0</v>
      </c>
      <c r="H35"/>
      <c r="I35"/>
    </row>
    <row r="36" spans="1:9" x14ac:dyDescent="0.25">
      <c r="A36" s="18"/>
      <c r="B36" s="125"/>
      <c r="C36" s="2"/>
      <c r="D36" s="126"/>
      <c r="E36" s="127"/>
      <c r="F36" s="90"/>
      <c r="H36"/>
      <c r="I36"/>
    </row>
    <row r="37" spans="1:9" x14ac:dyDescent="0.25">
      <c r="A37" s="18"/>
      <c r="B37" s="128" t="s">
        <v>47</v>
      </c>
      <c r="C37" s="2"/>
      <c r="D37" s="126"/>
      <c r="E37" s="127"/>
      <c r="F37" s="91">
        <f>SUM(F30:F35)</f>
        <v>0</v>
      </c>
      <c r="H37"/>
      <c r="I37"/>
    </row>
    <row r="38" spans="1:9" x14ac:dyDescent="0.25">
      <c r="A38" s="18"/>
      <c r="B38" s="125"/>
      <c r="C38" s="2"/>
      <c r="D38" s="126"/>
      <c r="E38" s="127"/>
      <c r="F38" s="90"/>
      <c r="H38"/>
      <c r="I38"/>
    </row>
    <row r="39" spans="1:9" ht="13.8" customHeight="1" x14ac:dyDescent="0.25">
      <c r="A39" s="113" t="s">
        <v>36</v>
      </c>
      <c r="B39" s="116" t="s">
        <v>42</v>
      </c>
      <c r="C39" s="2"/>
      <c r="D39" s="126"/>
      <c r="E39" s="127"/>
      <c r="F39" s="95"/>
      <c r="H39"/>
      <c r="I39"/>
    </row>
    <row r="40" spans="1:9" ht="13.8" customHeight="1" x14ac:dyDescent="0.25">
      <c r="A40" s="18" t="s">
        <v>69</v>
      </c>
      <c r="B40" s="190" t="s">
        <v>68</v>
      </c>
      <c r="C40" s="2"/>
      <c r="D40" s="189"/>
      <c r="E40" s="127"/>
      <c r="F40" s="95"/>
      <c r="H40"/>
      <c r="I40"/>
    </row>
    <row r="41" spans="1:9" ht="13.8" customHeight="1" x14ac:dyDescent="0.25">
      <c r="A41" s="113"/>
      <c r="B41" s="134" t="s">
        <v>50</v>
      </c>
      <c r="C41" s="2" t="s">
        <v>62</v>
      </c>
      <c r="D41" s="14"/>
      <c r="E41" s="127"/>
      <c r="F41" s="95">
        <f t="shared" ref="F41:F50" si="1">D41*E41</f>
        <v>0</v>
      </c>
      <c r="H41"/>
      <c r="I41"/>
    </row>
    <row r="42" spans="1:9" ht="13.8" customHeight="1" x14ac:dyDescent="0.25">
      <c r="A42" s="113"/>
      <c r="B42" s="134" t="s">
        <v>51</v>
      </c>
      <c r="C42" s="2" t="s">
        <v>62</v>
      </c>
      <c r="D42" s="14"/>
      <c r="E42" s="127"/>
      <c r="F42" s="95">
        <f t="shared" si="1"/>
        <v>0</v>
      </c>
      <c r="H42"/>
      <c r="I42"/>
    </row>
    <row r="43" spans="1:9" ht="13.8" customHeight="1" x14ac:dyDescent="0.25">
      <c r="A43" s="113"/>
      <c r="B43" s="134" t="s">
        <v>52</v>
      </c>
      <c r="C43" s="2" t="s">
        <v>62</v>
      </c>
      <c r="D43" s="14"/>
      <c r="E43" s="127"/>
      <c r="F43" s="95">
        <f t="shared" si="1"/>
        <v>0</v>
      </c>
      <c r="H43"/>
      <c r="I43"/>
    </row>
    <row r="44" spans="1:9" ht="13.8" customHeight="1" x14ac:dyDescent="0.25">
      <c r="A44" s="113"/>
      <c r="B44" s="134" t="s">
        <v>53</v>
      </c>
      <c r="C44" s="2" t="s">
        <v>62</v>
      </c>
      <c r="D44" s="14"/>
      <c r="E44" s="127"/>
      <c r="F44" s="95">
        <f t="shared" si="1"/>
        <v>0</v>
      </c>
      <c r="H44"/>
      <c r="I44"/>
    </row>
    <row r="45" spans="1:9" ht="13.8" customHeight="1" x14ac:dyDescent="0.25">
      <c r="A45" s="113"/>
      <c r="B45" s="134" t="s">
        <v>54</v>
      </c>
      <c r="C45" s="2" t="s">
        <v>62</v>
      </c>
      <c r="D45" s="14"/>
      <c r="E45" s="127"/>
      <c r="F45" s="95">
        <f t="shared" si="1"/>
        <v>0</v>
      </c>
      <c r="H45"/>
      <c r="I45"/>
    </row>
    <row r="46" spans="1:9" ht="13.8" customHeight="1" x14ac:dyDescent="0.25">
      <c r="A46" s="113"/>
      <c r="B46" s="134" t="s">
        <v>55</v>
      </c>
      <c r="C46" s="2" t="s">
        <v>62</v>
      </c>
      <c r="D46" s="14"/>
      <c r="E46" s="127"/>
      <c r="F46" s="95">
        <f t="shared" si="1"/>
        <v>0</v>
      </c>
      <c r="H46"/>
      <c r="I46"/>
    </row>
    <row r="47" spans="1:9" ht="13.8" customHeight="1" x14ac:dyDescent="0.25">
      <c r="A47" s="113"/>
      <c r="B47" s="134" t="s">
        <v>63</v>
      </c>
      <c r="C47" s="2" t="s">
        <v>62</v>
      </c>
      <c r="D47" s="14"/>
      <c r="E47" s="127"/>
      <c r="F47" s="95">
        <f t="shared" si="1"/>
        <v>0</v>
      </c>
      <c r="H47"/>
      <c r="I47"/>
    </row>
    <row r="48" spans="1:9" ht="13.8" customHeight="1" x14ac:dyDescent="0.25">
      <c r="A48" s="113"/>
      <c r="B48" s="134" t="s">
        <v>64</v>
      </c>
      <c r="C48" s="2" t="s">
        <v>62</v>
      </c>
      <c r="D48" s="14"/>
      <c r="E48" s="127"/>
      <c r="F48" s="95">
        <f t="shared" si="1"/>
        <v>0</v>
      </c>
      <c r="H48"/>
      <c r="I48"/>
    </row>
    <row r="49" spans="1:11" ht="13.8" customHeight="1" x14ac:dyDescent="0.25">
      <c r="A49" s="113"/>
      <c r="B49" s="134" t="s">
        <v>65</v>
      </c>
      <c r="C49" s="2" t="s">
        <v>62</v>
      </c>
      <c r="D49" s="14"/>
      <c r="E49" s="127"/>
      <c r="F49" s="95">
        <f t="shared" si="1"/>
        <v>0</v>
      </c>
      <c r="H49"/>
      <c r="I49"/>
    </row>
    <row r="50" spans="1:11" ht="13.8" customHeight="1" x14ac:dyDescent="0.25">
      <c r="A50" s="18" t="s">
        <v>70</v>
      </c>
      <c r="B50" s="190" t="s">
        <v>71</v>
      </c>
      <c r="C50" s="2" t="s">
        <v>31</v>
      </c>
      <c r="D50" s="14"/>
      <c r="E50" s="127"/>
      <c r="F50" s="95">
        <f t="shared" si="1"/>
        <v>0</v>
      </c>
      <c r="H50"/>
      <c r="I50"/>
    </row>
    <row r="51" spans="1:11" ht="13.2" customHeight="1" x14ac:dyDescent="0.25">
      <c r="A51" s="113"/>
      <c r="B51" s="116"/>
      <c r="C51" s="2"/>
      <c r="D51" s="14"/>
      <c r="E51" s="127"/>
      <c r="F51" s="90"/>
      <c r="H51"/>
      <c r="I51"/>
    </row>
    <row r="52" spans="1:11" ht="13.8" customHeight="1" x14ac:dyDescent="0.25">
      <c r="A52" s="113"/>
      <c r="B52" s="128" t="s">
        <v>45</v>
      </c>
      <c r="C52" s="2"/>
      <c r="D52" s="14"/>
      <c r="E52" s="127"/>
      <c r="F52" s="91">
        <f>SUM(F41:F50)</f>
        <v>0</v>
      </c>
      <c r="H52"/>
      <c r="I52"/>
    </row>
    <row r="53" spans="1:11" ht="13.8" customHeight="1" x14ac:dyDescent="0.25">
      <c r="A53" s="113"/>
      <c r="B53" s="116"/>
      <c r="C53" s="2"/>
      <c r="D53" s="14"/>
      <c r="E53" s="127"/>
      <c r="F53" s="90"/>
      <c r="H53"/>
      <c r="I53"/>
    </row>
    <row r="54" spans="1:11" ht="13.8" customHeight="1" x14ac:dyDescent="0.25">
      <c r="A54" s="113" t="s">
        <v>37</v>
      </c>
      <c r="B54" s="116" t="s">
        <v>49</v>
      </c>
      <c r="C54" s="2" t="s">
        <v>31</v>
      </c>
      <c r="D54" s="14"/>
      <c r="E54" s="127"/>
      <c r="F54" s="95">
        <f t="shared" ref="F54" si="2">D54*E54</f>
        <v>0</v>
      </c>
      <c r="H54"/>
      <c r="I54"/>
    </row>
    <row r="55" spans="1:11" x14ac:dyDescent="0.25">
      <c r="A55" s="18"/>
      <c r="B55" s="125"/>
      <c r="C55" s="2"/>
      <c r="D55" s="14"/>
      <c r="E55" s="127"/>
      <c r="F55" s="90"/>
      <c r="H55"/>
      <c r="I55"/>
    </row>
    <row r="56" spans="1:11" x14ac:dyDescent="0.25">
      <c r="A56" s="114"/>
      <c r="B56" s="128" t="s">
        <v>44</v>
      </c>
      <c r="C56" s="2"/>
      <c r="D56" s="16"/>
      <c r="E56" s="4"/>
      <c r="F56" s="91">
        <f>F54</f>
        <v>0</v>
      </c>
      <c r="H56"/>
      <c r="I56"/>
    </row>
    <row r="57" spans="1:11" x14ac:dyDescent="0.25">
      <c r="A57" s="132"/>
      <c r="B57" s="123"/>
      <c r="C57" s="122"/>
      <c r="D57" s="122"/>
      <c r="E57" s="93"/>
      <c r="F57" s="91"/>
      <c r="H57"/>
      <c r="I57"/>
    </row>
    <row r="58" spans="1:11" ht="26.4" x14ac:dyDescent="0.25">
      <c r="A58" s="12" t="s">
        <v>0</v>
      </c>
      <c r="B58" s="8"/>
      <c r="C58" s="9"/>
      <c r="D58" s="9"/>
      <c r="E58" s="104"/>
      <c r="F58" s="10" t="s">
        <v>1</v>
      </c>
    </row>
    <row r="59" spans="1:11" x14ac:dyDescent="0.25">
      <c r="A59" s="17"/>
      <c r="B59" s="97"/>
      <c r="C59" s="98"/>
      <c r="D59" s="98"/>
      <c r="E59" s="105"/>
      <c r="F59" s="99"/>
      <c r="K59" s="191"/>
    </row>
    <row r="60" spans="1:11" x14ac:dyDescent="0.25">
      <c r="A60" s="17" t="s">
        <v>32</v>
      </c>
      <c r="B60" s="115" t="s">
        <v>39</v>
      </c>
      <c r="C60" s="98"/>
      <c r="D60" s="98"/>
      <c r="E60" s="105"/>
      <c r="F60" s="99">
        <f>F22</f>
        <v>0</v>
      </c>
    </row>
    <row r="61" spans="1:11" ht="12.6" customHeight="1" x14ac:dyDescent="0.25">
      <c r="A61" s="131" t="s">
        <v>38</v>
      </c>
      <c r="B61" s="115" t="s">
        <v>40</v>
      </c>
      <c r="C61" s="98"/>
      <c r="D61" s="98"/>
      <c r="E61" s="105"/>
      <c r="F61" s="99">
        <f>F26</f>
        <v>0</v>
      </c>
    </row>
    <row r="62" spans="1:11" x14ac:dyDescent="0.25">
      <c r="A62" s="113" t="s">
        <v>34</v>
      </c>
      <c r="B62" s="116" t="s">
        <v>61</v>
      </c>
      <c r="C62" s="98"/>
      <c r="D62" s="98"/>
      <c r="E62" s="105"/>
      <c r="F62" s="99">
        <f>F37</f>
        <v>0</v>
      </c>
    </row>
    <row r="63" spans="1:11" x14ac:dyDescent="0.25">
      <c r="A63" s="113" t="s">
        <v>36</v>
      </c>
      <c r="B63" s="116" t="s">
        <v>42</v>
      </c>
      <c r="C63" s="98"/>
      <c r="D63" s="98"/>
      <c r="E63" s="105"/>
      <c r="F63" s="99">
        <f>F52</f>
        <v>0</v>
      </c>
      <c r="K63" s="191"/>
    </row>
    <row r="64" spans="1:11" x14ac:dyDescent="0.25">
      <c r="A64" s="113" t="s">
        <v>37</v>
      </c>
      <c r="B64" s="116" t="s">
        <v>43</v>
      </c>
      <c r="C64" s="98"/>
      <c r="D64" s="98"/>
      <c r="E64" s="105"/>
      <c r="F64" s="99">
        <f>F56</f>
        <v>0</v>
      </c>
    </row>
    <row r="65" spans="1:6" x14ac:dyDescent="0.25">
      <c r="A65" s="17"/>
      <c r="B65" s="121"/>
      <c r="C65" s="98"/>
      <c r="D65" s="98"/>
      <c r="E65" s="105"/>
      <c r="F65" s="99"/>
    </row>
    <row r="66" spans="1:6" x14ac:dyDescent="0.25">
      <c r="A66" s="100"/>
      <c r="B66" s="101"/>
      <c r="C66" s="102"/>
      <c r="D66" s="102"/>
      <c r="E66" s="106"/>
      <c r="F66" s="103"/>
    </row>
    <row r="67" spans="1:6" x14ac:dyDescent="0.25">
      <c r="A67" s="48"/>
      <c r="B67" s="49"/>
      <c r="C67" s="50"/>
      <c r="D67" s="51"/>
      <c r="E67" s="107"/>
      <c r="F67" s="52"/>
    </row>
    <row r="68" spans="1:6" ht="14.4" thickBot="1" x14ac:dyDescent="0.3">
      <c r="A68" s="53"/>
      <c r="B68" s="117" t="s">
        <v>27</v>
      </c>
      <c r="C68" s="54"/>
      <c r="D68" s="54"/>
      <c r="E68" s="108"/>
      <c r="F68" s="55">
        <f>SUM(F59:F64)</f>
        <v>0</v>
      </c>
    </row>
    <row r="69" spans="1:6" ht="14.4" thickTop="1" x14ac:dyDescent="0.25">
      <c r="A69" s="56"/>
      <c r="B69" s="57"/>
      <c r="C69" s="50"/>
      <c r="D69" s="58"/>
      <c r="E69" s="107"/>
      <c r="F69" s="59"/>
    </row>
    <row r="70" spans="1:6" ht="14.4" thickBot="1" x14ac:dyDescent="0.3">
      <c r="A70" s="56"/>
      <c r="B70" s="117" t="s">
        <v>11</v>
      </c>
      <c r="C70" s="54"/>
      <c r="D70" s="54"/>
      <c r="E70" s="108"/>
      <c r="F70" s="55">
        <f>F68*0.2</f>
        <v>0</v>
      </c>
    </row>
    <row r="71" spans="1:6" ht="14.4" thickTop="1" x14ac:dyDescent="0.25">
      <c r="A71" s="56"/>
      <c r="B71" s="118"/>
      <c r="C71" s="51"/>
      <c r="D71" s="58"/>
      <c r="E71" s="107"/>
      <c r="F71" s="59"/>
    </row>
    <row r="72" spans="1:6" ht="13.8" x14ac:dyDescent="0.25">
      <c r="A72" s="60"/>
      <c r="B72" s="119" t="s">
        <v>28</v>
      </c>
      <c r="C72" s="61"/>
      <c r="D72" s="61"/>
      <c r="E72" s="109"/>
      <c r="F72" s="62">
        <f>F68+F70</f>
        <v>0</v>
      </c>
    </row>
    <row r="73" spans="1:6" x14ac:dyDescent="0.25">
      <c r="A73"/>
      <c r="B73"/>
      <c r="C73"/>
      <c r="D73"/>
      <c r="E73"/>
      <c r="F73"/>
    </row>
  </sheetData>
  <mergeCells count="13">
    <mergeCell ref="B1:C1"/>
    <mergeCell ref="A5:F5"/>
    <mergeCell ref="C7:F7"/>
    <mergeCell ref="B2:C2"/>
    <mergeCell ref="D2:F2"/>
    <mergeCell ref="B3:C3"/>
    <mergeCell ref="D3:F3"/>
    <mergeCell ref="C13:F13"/>
    <mergeCell ref="C8:F8"/>
    <mergeCell ref="C9:F9"/>
    <mergeCell ref="C10:F10"/>
    <mergeCell ref="C11:F11"/>
    <mergeCell ref="C12:F12"/>
  </mergeCells>
  <phoneticPr fontId="1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49" fitToHeight="0" orientation="portrait" r:id="rId1"/>
  <headerFooter>
    <oddFooter>&amp;C&amp;P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Récap</vt:lpstr>
      <vt:lpstr>Lot 02 - MEXT</vt:lpstr>
      <vt:lpstr>'Lot 02 - MEXT'!coef</vt:lpstr>
      <vt:lpstr>'Lot 02 - MEXT'!Impression_des_titres</vt:lpstr>
      <vt:lpstr>'Lot 02 - MEXT'!Zone_d_impression</vt:lpstr>
      <vt:lpstr>Récap!Zone_d_impression</vt:lpstr>
    </vt:vector>
  </TitlesOfParts>
  <Company>ALFA ETUDES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Lucie Baude</cp:lastModifiedBy>
  <cp:lastPrinted>2025-02-24T14:43:04Z</cp:lastPrinted>
  <dcterms:created xsi:type="dcterms:W3CDTF">2004-05-27T19:45:29Z</dcterms:created>
  <dcterms:modified xsi:type="dcterms:W3CDTF">2025-05-22T11:56:58Z</dcterms:modified>
</cp:coreProperties>
</file>